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0" yWindow="-120" windowWidth="24240" windowHeight="13140"/>
  </bookViews>
  <sheets>
    <sheet name="заходи" sheetId="23" r:id="rId1"/>
  </sheets>
  <definedNames>
    <definedName name="_xlnm.Print_Titles" localSheetId="0">заходи!$9:$9</definedName>
    <definedName name="_xlnm.Print_Area" localSheetId="0">заходи!$A$1:$U$681</definedName>
  </definedNames>
  <calcPr calcId="124519" iterateDelta="1E-4"/>
</workbook>
</file>

<file path=xl/calcChain.xml><?xml version="1.0" encoding="utf-8"?>
<calcChain xmlns="http://schemas.openxmlformats.org/spreadsheetml/2006/main">
  <c r="L529" i="23"/>
  <c r="G430" l="1"/>
  <c r="F654" l="1"/>
  <c r="L680"/>
  <c r="M680"/>
  <c r="M672"/>
  <c r="Q569"/>
  <c r="G532"/>
  <c r="G568"/>
  <c r="L360"/>
  <c r="G360"/>
  <c r="F351"/>
  <c r="F359"/>
  <c r="L243" l="1"/>
  <c r="G242"/>
  <c r="I243" l="1"/>
  <c r="J243"/>
  <c r="K243"/>
  <c r="M243"/>
  <c r="N243"/>
  <c r="O243"/>
  <c r="P243"/>
  <c r="Q243"/>
  <c r="H243"/>
  <c r="F369" l="1"/>
  <c r="G528" l="1"/>
  <c r="F233" l="1"/>
  <c r="F605" l="1"/>
  <c r="M60" l="1"/>
  <c r="F236" l="1"/>
  <c r="G216" l="1"/>
  <c r="I216"/>
  <c r="J216"/>
  <c r="K216"/>
  <c r="L216"/>
  <c r="M216"/>
  <c r="N216"/>
  <c r="O216"/>
  <c r="P216"/>
  <c r="Q216"/>
  <c r="H216"/>
  <c r="G246" l="1"/>
  <c r="F246"/>
  <c r="F247"/>
  <c r="F248"/>
  <c r="F245"/>
  <c r="I529" l="1"/>
  <c r="J529"/>
  <c r="K529"/>
  <c r="M529"/>
  <c r="N529"/>
  <c r="O529"/>
  <c r="P529"/>
  <c r="H529"/>
  <c r="Q529"/>
  <c r="F528"/>
  <c r="F430"/>
  <c r="F379"/>
  <c r="G379"/>
  <c r="F380"/>
  <c r="G380"/>
  <c r="F381"/>
  <c r="G381"/>
  <c r="F382"/>
  <c r="G382"/>
  <c r="F383"/>
  <c r="G383"/>
  <c r="F384"/>
  <c r="G384"/>
  <c r="F385"/>
  <c r="G385"/>
  <c r="F386"/>
  <c r="G386"/>
  <c r="F387"/>
  <c r="G387"/>
  <c r="F388"/>
  <c r="G388"/>
  <c r="F389"/>
  <c r="G389"/>
  <c r="F390"/>
  <c r="G390"/>
  <c r="F391"/>
  <c r="G391"/>
  <c r="F392"/>
  <c r="G392"/>
  <c r="F393"/>
  <c r="G393"/>
  <c r="F394"/>
  <c r="G394"/>
  <c r="F395"/>
  <c r="G395"/>
  <c r="F396"/>
  <c r="G396"/>
  <c r="F397"/>
  <c r="G397"/>
  <c r="F398"/>
  <c r="G398"/>
  <c r="F399"/>
  <c r="G399"/>
  <c r="F400"/>
  <c r="G400"/>
  <c r="F401"/>
  <c r="G401"/>
  <c r="F402"/>
  <c r="G402"/>
  <c r="F403"/>
  <c r="G403"/>
  <c r="F404"/>
  <c r="G404"/>
  <c r="F405"/>
  <c r="G405"/>
  <c r="F406"/>
  <c r="G406"/>
  <c r="F407"/>
  <c r="G407"/>
  <c r="F408"/>
  <c r="G408"/>
  <c r="F409"/>
  <c r="G409"/>
  <c r="F410"/>
  <c r="G410"/>
  <c r="F411"/>
  <c r="G411"/>
  <c r="F412"/>
  <c r="G412"/>
  <c r="F413"/>
  <c r="G413"/>
  <c r="F414"/>
  <c r="G414"/>
  <c r="F415"/>
  <c r="G415"/>
  <c r="F416"/>
  <c r="G416"/>
  <c r="F417"/>
  <c r="G417"/>
  <c r="F418"/>
  <c r="G418"/>
  <c r="F419"/>
  <c r="G419"/>
  <c r="F420"/>
  <c r="G420"/>
  <c r="F421"/>
  <c r="G421"/>
  <c r="F422"/>
  <c r="G422"/>
  <c r="F423"/>
  <c r="G423"/>
  <c r="F424"/>
  <c r="G424"/>
  <c r="F425"/>
  <c r="G425"/>
  <c r="F426"/>
  <c r="G426"/>
  <c r="F427"/>
  <c r="G427"/>
  <c r="F428"/>
  <c r="G428"/>
  <c r="F429"/>
  <c r="G429"/>
  <c r="F431"/>
  <c r="G431"/>
  <c r="F432"/>
  <c r="G432"/>
  <c r="F376"/>
  <c r="F377"/>
  <c r="F378"/>
  <c r="G372"/>
  <c r="G373"/>
  <c r="G374"/>
  <c r="G375"/>
  <c r="G376"/>
  <c r="G377"/>
  <c r="G378"/>
  <c r="G371"/>
  <c r="F372"/>
  <c r="F373"/>
  <c r="F374"/>
  <c r="F375"/>
  <c r="F371"/>
  <c r="F365"/>
  <c r="F249"/>
  <c r="F242"/>
  <c r="F130"/>
  <c r="F116"/>
  <c r="F117"/>
  <c r="F72"/>
  <c r="F529" l="1"/>
  <c r="J624" l="1"/>
  <c r="G609" l="1"/>
  <c r="G610"/>
  <c r="G611"/>
  <c r="G612"/>
  <c r="G613"/>
  <c r="G614"/>
  <c r="G615"/>
  <c r="G616"/>
  <c r="G617"/>
  <c r="G618"/>
  <c r="G619"/>
  <c r="G620"/>
  <c r="G621"/>
  <c r="G622"/>
  <c r="G623"/>
  <c r="G608"/>
  <c r="I624" l="1"/>
  <c r="K624"/>
  <c r="L624"/>
  <c r="M624"/>
  <c r="N624"/>
  <c r="O624"/>
  <c r="P624"/>
  <c r="Q624"/>
  <c r="L569"/>
  <c r="G624" l="1"/>
  <c r="L606"/>
  <c r="G213" l="1"/>
  <c r="G214"/>
  <c r="G215"/>
  <c r="G212"/>
  <c r="F213"/>
  <c r="F214"/>
  <c r="F215"/>
  <c r="F212"/>
  <c r="Q35" l="1"/>
  <c r="P35"/>
  <c r="I606" l="1"/>
  <c r="J606"/>
  <c r="K606"/>
  <c r="M606"/>
  <c r="N606"/>
  <c r="O606"/>
  <c r="P606"/>
  <c r="Q606"/>
  <c r="G572"/>
  <c r="G573"/>
  <c r="G574"/>
  <c r="G576"/>
  <c r="G577"/>
  <c r="G579"/>
  <c r="G580"/>
  <c r="G581"/>
  <c r="G583"/>
  <c r="G584"/>
  <c r="G585"/>
  <c r="G586"/>
  <c r="G587"/>
  <c r="G588"/>
  <c r="G589"/>
  <c r="G590"/>
  <c r="G592"/>
  <c r="G594"/>
  <c r="G595"/>
  <c r="G596"/>
  <c r="G597"/>
  <c r="G598"/>
  <c r="G599"/>
  <c r="G600"/>
  <c r="G601"/>
  <c r="G602"/>
  <c r="G604"/>
  <c r="G605"/>
  <c r="G571"/>
  <c r="G606" l="1"/>
  <c r="G437"/>
  <c r="G438"/>
  <c r="G439"/>
  <c r="G440"/>
  <c r="G442"/>
  <c r="G443"/>
  <c r="G445"/>
  <c r="G446"/>
  <c r="G447"/>
  <c r="G448"/>
  <c r="G449"/>
  <c r="G451"/>
  <c r="G452"/>
  <c r="G453"/>
  <c r="G454"/>
  <c r="G456"/>
  <c r="G457"/>
  <c r="G459"/>
  <c r="G460"/>
  <c r="G461"/>
  <c r="G463"/>
  <c r="G464"/>
  <c r="G466"/>
  <c r="G467"/>
  <c r="G469"/>
  <c r="G470"/>
  <c r="G471"/>
  <c r="G472"/>
  <c r="G473"/>
  <c r="G474"/>
  <c r="G475"/>
  <c r="G476"/>
  <c r="G477"/>
  <c r="G479"/>
  <c r="G480"/>
  <c r="G482"/>
  <c r="G483"/>
  <c r="G484"/>
  <c r="G485"/>
  <c r="G487"/>
  <c r="G488"/>
  <c r="G489"/>
  <c r="G491"/>
  <c r="G492"/>
  <c r="G494"/>
  <c r="G495"/>
  <c r="G496"/>
  <c r="G497"/>
  <c r="G498"/>
  <c r="G499"/>
  <c r="G500"/>
  <c r="G501"/>
  <c r="G502"/>
  <c r="G503"/>
  <c r="G504"/>
  <c r="G505"/>
  <c r="G506"/>
  <c r="G507"/>
  <c r="G508"/>
  <c r="G509"/>
  <c r="G510"/>
  <c r="G511"/>
  <c r="G512"/>
  <c r="G513"/>
  <c r="G514"/>
  <c r="G515"/>
  <c r="G516"/>
  <c r="G517"/>
  <c r="G518"/>
  <c r="G519"/>
  <c r="G520"/>
  <c r="G521"/>
  <c r="G522"/>
  <c r="G523"/>
  <c r="G524"/>
  <c r="G525"/>
  <c r="G526"/>
  <c r="G527"/>
  <c r="G436"/>
  <c r="G529" l="1"/>
  <c r="I249"/>
  <c r="J249"/>
  <c r="K249"/>
  <c r="L249"/>
  <c r="M249"/>
  <c r="N249"/>
  <c r="O249"/>
  <c r="P249"/>
  <c r="Q249"/>
  <c r="G247"/>
  <c r="G248"/>
  <c r="G245"/>
  <c r="G249" l="1"/>
  <c r="I433" l="1"/>
  <c r="J433"/>
  <c r="K433"/>
  <c r="L433"/>
  <c r="M433"/>
  <c r="N433"/>
  <c r="O433"/>
  <c r="P433"/>
  <c r="Q433"/>
  <c r="G433" l="1"/>
  <c r="F556" l="1"/>
  <c r="F567"/>
  <c r="F568"/>
  <c r="I569"/>
  <c r="J569"/>
  <c r="K569"/>
  <c r="M569"/>
  <c r="N569"/>
  <c r="O569"/>
  <c r="P569"/>
  <c r="G533"/>
  <c r="G534"/>
  <c r="G535"/>
  <c r="G536"/>
  <c r="G537"/>
  <c r="G538"/>
  <c r="G539"/>
  <c r="G541"/>
  <c r="G542"/>
  <c r="G543"/>
  <c r="G544"/>
  <c r="G545"/>
  <c r="G547"/>
  <c r="G548"/>
  <c r="G549"/>
  <c r="G551"/>
  <c r="G552"/>
  <c r="G553"/>
  <c r="G555"/>
  <c r="G556"/>
  <c r="G557"/>
  <c r="G559"/>
  <c r="G560"/>
  <c r="G562"/>
  <c r="G563"/>
  <c r="G564"/>
  <c r="G565"/>
  <c r="G566"/>
  <c r="G567"/>
  <c r="G352"/>
  <c r="G353"/>
  <c r="G354"/>
  <c r="G355"/>
  <c r="G356"/>
  <c r="G357"/>
  <c r="G358"/>
  <c r="G359"/>
  <c r="G351"/>
  <c r="I360"/>
  <c r="J360"/>
  <c r="K360"/>
  <c r="M360"/>
  <c r="N360"/>
  <c r="O360"/>
  <c r="P360"/>
  <c r="Q360"/>
  <c r="F352"/>
  <c r="F353"/>
  <c r="F354"/>
  <c r="F355"/>
  <c r="F356"/>
  <c r="F357"/>
  <c r="F358"/>
  <c r="I663"/>
  <c r="J663"/>
  <c r="K663"/>
  <c r="L663"/>
  <c r="M663"/>
  <c r="N663"/>
  <c r="O663"/>
  <c r="P663"/>
  <c r="Q663"/>
  <c r="H663"/>
  <c r="G569" l="1"/>
  <c r="I210"/>
  <c r="J210"/>
  <c r="K210"/>
  <c r="L210"/>
  <c r="M210"/>
  <c r="N210"/>
  <c r="O210"/>
  <c r="P210"/>
  <c r="Q210"/>
  <c r="G201"/>
  <c r="G202"/>
  <c r="G203"/>
  <c r="G204"/>
  <c r="G205"/>
  <c r="G206"/>
  <c r="G200"/>
  <c r="I369"/>
  <c r="J369"/>
  <c r="K369"/>
  <c r="L369"/>
  <c r="M369"/>
  <c r="N369"/>
  <c r="O369"/>
  <c r="P369"/>
  <c r="Q369"/>
  <c r="G363"/>
  <c r="G364"/>
  <c r="G366"/>
  <c r="G367"/>
  <c r="G368"/>
  <c r="G362"/>
  <c r="G210" l="1"/>
  <c r="G369"/>
  <c r="I349"/>
  <c r="J349"/>
  <c r="K349"/>
  <c r="L349"/>
  <c r="M349"/>
  <c r="N349"/>
  <c r="O349"/>
  <c r="P349"/>
  <c r="Q349"/>
  <c r="G259"/>
  <c r="G260"/>
  <c r="G261"/>
  <c r="G262"/>
  <c r="G263"/>
  <c r="G264"/>
  <c r="G265"/>
  <c r="G266"/>
  <c r="G267"/>
  <c r="G268"/>
  <c r="G269"/>
  <c r="G270"/>
  <c r="G271"/>
  <c r="G272"/>
  <c r="G273"/>
  <c r="G274"/>
  <c r="G275"/>
  <c r="G276"/>
  <c r="G277"/>
  <c r="G278"/>
  <c r="G279"/>
  <c r="G280"/>
  <c r="G281"/>
  <c r="G282"/>
  <c r="G283"/>
  <c r="G284"/>
  <c r="G285"/>
  <c r="G286"/>
  <c r="G287"/>
  <c r="G288"/>
  <c r="G289"/>
  <c r="G290"/>
  <c r="G291"/>
  <c r="G292"/>
  <c r="G293"/>
  <c r="G294"/>
  <c r="G295"/>
  <c r="G296"/>
  <c r="G297"/>
  <c r="G298"/>
  <c r="G299"/>
  <c r="G300"/>
  <c r="G301"/>
  <c r="G302"/>
  <c r="G303"/>
  <c r="G304"/>
  <c r="G305"/>
  <c r="G306"/>
  <c r="G307"/>
  <c r="G308"/>
  <c r="G309"/>
  <c r="G310"/>
  <c r="G311"/>
  <c r="G312"/>
  <c r="G313"/>
  <c r="G314"/>
  <c r="G315"/>
  <c r="G316"/>
  <c r="G317"/>
  <c r="G318"/>
  <c r="G319"/>
  <c r="G320"/>
  <c r="G321"/>
  <c r="G322"/>
  <c r="G323"/>
  <c r="G324"/>
  <c r="G325"/>
  <c r="G326"/>
  <c r="G327"/>
  <c r="G328"/>
  <c r="G329"/>
  <c r="G330"/>
  <c r="G331"/>
  <c r="G332"/>
  <c r="G333"/>
  <c r="G334"/>
  <c r="G335"/>
  <c r="G336"/>
  <c r="G337"/>
  <c r="G338"/>
  <c r="G339"/>
  <c r="G340"/>
  <c r="G341"/>
  <c r="G342"/>
  <c r="G343"/>
  <c r="G344"/>
  <c r="G345"/>
  <c r="G346"/>
  <c r="G347"/>
  <c r="G348"/>
  <c r="G258"/>
  <c r="G349" l="1"/>
  <c r="I255"/>
  <c r="J255"/>
  <c r="K255"/>
  <c r="L255"/>
  <c r="M255"/>
  <c r="N255"/>
  <c r="O255"/>
  <c r="P255"/>
  <c r="Q255"/>
  <c r="G255" s="1"/>
  <c r="G252"/>
  <c r="G253"/>
  <c r="G254"/>
  <c r="G251"/>
  <c r="I193"/>
  <c r="J193"/>
  <c r="K193"/>
  <c r="L193"/>
  <c r="M193"/>
  <c r="N193"/>
  <c r="O193"/>
  <c r="P193"/>
  <c r="Q193"/>
  <c r="G184"/>
  <c r="G185"/>
  <c r="G186"/>
  <c r="G187"/>
  <c r="G188"/>
  <c r="G189"/>
  <c r="G183"/>
  <c r="G193" l="1"/>
  <c r="M174"/>
  <c r="N174"/>
  <c r="O174"/>
  <c r="P174"/>
  <c r="Q174"/>
  <c r="I181" l="1"/>
  <c r="J181"/>
  <c r="K181"/>
  <c r="L181"/>
  <c r="M181"/>
  <c r="N181"/>
  <c r="O181"/>
  <c r="P181"/>
  <c r="Q181"/>
  <c r="G178"/>
  <c r="I680"/>
  <c r="J680"/>
  <c r="K680"/>
  <c r="N680"/>
  <c r="O680"/>
  <c r="P680"/>
  <c r="Q680"/>
  <c r="G666"/>
  <c r="G667"/>
  <c r="G668"/>
  <c r="G669"/>
  <c r="G670"/>
  <c r="G671"/>
  <c r="G672"/>
  <c r="G674"/>
  <c r="G675"/>
  <c r="G676"/>
  <c r="G677"/>
  <c r="G678"/>
  <c r="G679"/>
  <c r="G665"/>
  <c r="G220"/>
  <c r="G221"/>
  <c r="G222"/>
  <c r="G223"/>
  <c r="G224"/>
  <c r="G225"/>
  <c r="G226"/>
  <c r="G227"/>
  <c r="G228"/>
  <c r="G229"/>
  <c r="G230"/>
  <c r="G231"/>
  <c r="G232"/>
  <c r="G233"/>
  <c r="G234"/>
  <c r="G235"/>
  <c r="G236"/>
  <c r="G237"/>
  <c r="G238"/>
  <c r="G239"/>
  <c r="G240"/>
  <c r="G241"/>
  <c r="G219"/>
  <c r="G197"/>
  <c r="G196"/>
  <c r="G651"/>
  <c r="G652"/>
  <c r="G653"/>
  <c r="G654"/>
  <c r="G655"/>
  <c r="G656"/>
  <c r="G657"/>
  <c r="G658"/>
  <c r="G659"/>
  <c r="G660"/>
  <c r="G661"/>
  <c r="G662"/>
  <c r="G650"/>
  <c r="G663" l="1"/>
  <c r="G680"/>
  <c r="G181"/>
  <c r="G243"/>
  <c r="I648"/>
  <c r="J648"/>
  <c r="K648"/>
  <c r="M648"/>
  <c r="N648"/>
  <c r="O648"/>
  <c r="P648"/>
  <c r="Q648"/>
  <c r="G630"/>
  <c r="G631"/>
  <c r="G632"/>
  <c r="G634"/>
  <c r="G636"/>
  <c r="G637"/>
  <c r="G638"/>
  <c r="G639"/>
  <c r="G641"/>
  <c r="G642"/>
  <c r="G643"/>
  <c r="G645"/>
  <c r="G646"/>
  <c r="G647"/>
  <c r="G629"/>
  <c r="I174"/>
  <c r="J174"/>
  <c r="K174"/>
  <c r="G65"/>
  <c r="G66"/>
  <c r="G67"/>
  <c r="G68"/>
  <c r="G69"/>
  <c r="G70"/>
  <c r="G71"/>
  <c r="G74"/>
  <c r="G76"/>
  <c r="G78"/>
  <c r="G80"/>
  <c r="G81"/>
  <c r="G83"/>
  <c r="G84"/>
  <c r="G87"/>
  <c r="G88"/>
  <c r="G89"/>
  <c r="G90"/>
  <c r="G91"/>
  <c r="G92"/>
  <c r="G93"/>
  <c r="G94"/>
  <c r="G95"/>
  <c r="G96"/>
  <c r="G97"/>
  <c r="G98"/>
  <c r="G99"/>
  <c r="G100"/>
  <c r="G101"/>
  <c r="G102"/>
  <c r="G103"/>
  <c r="G104"/>
  <c r="G105"/>
  <c r="G106"/>
  <c r="G107"/>
  <c r="G108"/>
  <c r="G109"/>
  <c r="G110"/>
  <c r="G111"/>
  <c r="G112"/>
  <c r="G113"/>
  <c r="G114"/>
  <c r="G115"/>
  <c r="G119"/>
  <c r="G120"/>
  <c r="G121"/>
  <c r="G122"/>
  <c r="G123"/>
  <c r="G124"/>
  <c r="G125"/>
  <c r="G126"/>
  <c r="G127"/>
  <c r="G128"/>
  <c r="G129"/>
  <c r="G133"/>
  <c r="G134"/>
  <c r="G135"/>
  <c r="G137"/>
  <c r="G138"/>
  <c r="G139"/>
  <c r="G140"/>
  <c r="G142"/>
  <c r="G143"/>
  <c r="G144"/>
  <c r="G145"/>
  <c r="G146"/>
  <c r="G147"/>
  <c r="G149"/>
  <c r="G150"/>
  <c r="G151"/>
  <c r="G152"/>
  <c r="G153"/>
  <c r="G155"/>
  <c r="G156"/>
  <c r="G157"/>
  <c r="G158"/>
  <c r="G159"/>
  <c r="G161"/>
  <c r="G162"/>
  <c r="G163"/>
  <c r="G165"/>
  <c r="G167"/>
  <c r="G168"/>
  <c r="G169"/>
  <c r="G170"/>
  <c r="G171"/>
  <c r="G172"/>
  <c r="G173"/>
  <c r="G64"/>
  <c r="I60"/>
  <c r="J60"/>
  <c r="K60"/>
  <c r="L60"/>
  <c r="N60"/>
  <c r="O60"/>
  <c r="P60"/>
  <c r="Q60"/>
  <c r="G46"/>
  <c r="G47"/>
  <c r="G48"/>
  <c r="G49"/>
  <c r="G50"/>
  <c r="G51"/>
  <c r="G52"/>
  <c r="G53"/>
  <c r="G54"/>
  <c r="G55"/>
  <c r="G56"/>
  <c r="G57"/>
  <c r="G58"/>
  <c r="G59"/>
  <c r="G45"/>
  <c r="I43"/>
  <c r="J43"/>
  <c r="K43"/>
  <c r="L43"/>
  <c r="M43"/>
  <c r="N43"/>
  <c r="O43"/>
  <c r="P43"/>
  <c r="Q43"/>
  <c r="G38"/>
  <c r="G39"/>
  <c r="G40"/>
  <c r="G41"/>
  <c r="G42"/>
  <c r="G37"/>
  <c r="F38"/>
  <c r="F39"/>
  <c r="F40"/>
  <c r="F41"/>
  <c r="F42"/>
  <c r="F37"/>
  <c r="I35"/>
  <c r="J35"/>
  <c r="K35"/>
  <c r="L35"/>
  <c r="M35"/>
  <c r="N35"/>
  <c r="O35"/>
  <c r="G30"/>
  <c r="G31"/>
  <c r="G32"/>
  <c r="G33"/>
  <c r="G34"/>
  <c r="G29"/>
  <c r="F29"/>
  <c r="I27"/>
  <c r="J27"/>
  <c r="K27"/>
  <c r="L27"/>
  <c r="M27"/>
  <c r="N27"/>
  <c r="O27"/>
  <c r="P27"/>
  <c r="Q27"/>
  <c r="H27"/>
  <c r="F14"/>
  <c r="F15"/>
  <c r="F16"/>
  <c r="F17"/>
  <c r="F19"/>
  <c r="F20"/>
  <c r="F21"/>
  <c r="F22"/>
  <c r="F23"/>
  <c r="F24"/>
  <c r="F26"/>
  <c r="F12"/>
  <c r="G14"/>
  <c r="G15"/>
  <c r="G16"/>
  <c r="G17"/>
  <c r="G19"/>
  <c r="G20"/>
  <c r="G21"/>
  <c r="G22"/>
  <c r="G23"/>
  <c r="G24"/>
  <c r="G26"/>
  <c r="G12"/>
  <c r="O681" l="1"/>
  <c r="K681"/>
  <c r="Q681"/>
  <c r="I681"/>
  <c r="M681"/>
  <c r="G35"/>
  <c r="G43"/>
  <c r="G60"/>
  <c r="G27"/>
  <c r="G174"/>
  <c r="G648"/>
  <c r="G681" l="1"/>
  <c r="F513" l="1"/>
  <c r="F58"/>
  <c r="F527"/>
  <c r="F509"/>
  <c r="F475"/>
  <c r="F321" l="1"/>
  <c r="F322"/>
  <c r="F115" l="1"/>
  <c r="F113" l="1"/>
  <c r="F114"/>
  <c r="F523" l="1"/>
  <c r="F524"/>
  <c r="F525"/>
  <c r="F522"/>
  <c r="F516"/>
  <c r="F517"/>
  <c r="F518"/>
  <c r="F519"/>
  <c r="F520"/>
  <c r="F521"/>
  <c r="F515"/>
  <c r="F514"/>
  <c r="F526"/>
  <c r="F440"/>
  <c r="H680" l="1"/>
  <c r="L672"/>
  <c r="F678"/>
  <c r="F677"/>
  <c r="F676"/>
  <c r="F675"/>
  <c r="F674"/>
  <c r="F316" l="1"/>
  <c r="F317"/>
  <c r="F318"/>
  <c r="F319"/>
  <c r="F320"/>
  <c r="H433" l="1"/>
  <c r="F433" l="1"/>
  <c r="L149"/>
  <c r="L174" s="1"/>
  <c r="H369" l="1"/>
  <c r="F368"/>
  <c r="F363"/>
  <c r="F364"/>
  <c r="F366"/>
  <c r="F367"/>
  <c r="F362"/>
  <c r="F56" l="1"/>
  <c r="F129" l="1"/>
  <c r="F315" l="1"/>
  <c r="F314" l="1"/>
  <c r="F313" l="1"/>
  <c r="F128"/>
  <c r="F661" l="1"/>
  <c r="F33" l="1"/>
  <c r="F34"/>
  <c r="F31"/>
  <c r="F32"/>
  <c r="F30"/>
  <c r="F35" l="1"/>
  <c r="H569"/>
  <c r="F569" s="1"/>
  <c r="H174" l="1"/>
  <c r="F172"/>
  <c r="F173"/>
  <c r="F153"/>
  <c r="F127"/>
  <c r="F112"/>
  <c r="F54"/>
  <c r="F55"/>
  <c r="F57"/>
  <c r="F59"/>
  <c r="F51"/>
  <c r="F52"/>
  <c r="F53"/>
  <c r="F50"/>
  <c r="F49"/>
  <c r="F48"/>
  <c r="F46"/>
  <c r="F47"/>
  <c r="F45"/>
  <c r="F78"/>
  <c r="F80"/>
  <c r="F81"/>
  <c r="F83"/>
  <c r="F84"/>
  <c r="F87"/>
  <c r="F88"/>
  <c r="F89"/>
  <c r="F90"/>
  <c r="F91"/>
  <c r="F92"/>
  <c r="F93"/>
  <c r="F94"/>
  <c r="F95"/>
  <c r="F96"/>
  <c r="F97"/>
  <c r="F98"/>
  <c r="F99"/>
  <c r="F100"/>
  <c r="F101"/>
  <c r="F102"/>
  <c r="F103"/>
  <c r="F104"/>
  <c r="F105"/>
  <c r="F106"/>
  <c r="F107"/>
  <c r="F108"/>
  <c r="F109"/>
  <c r="F110"/>
  <c r="F111"/>
  <c r="F119"/>
  <c r="F120"/>
  <c r="F121"/>
  <c r="F122"/>
  <c r="F123"/>
  <c r="F124"/>
  <c r="F125"/>
  <c r="F126"/>
  <c r="F133"/>
  <c r="F134"/>
  <c r="F135"/>
  <c r="F137"/>
  <c r="F138"/>
  <c r="F139"/>
  <c r="F140"/>
  <c r="F142"/>
  <c r="F143"/>
  <c r="F144"/>
  <c r="F145"/>
  <c r="F146"/>
  <c r="F147"/>
  <c r="F149"/>
  <c r="F150"/>
  <c r="F151"/>
  <c r="F152"/>
  <c r="F155"/>
  <c r="F156"/>
  <c r="F157"/>
  <c r="F158"/>
  <c r="F159"/>
  <c r="F161"/>
  <c r="F162"/>
  <c r="F163"/>
  <c r="F165"/>
  <c r="F167"/>
  <c r="F168"/>
  <c r="F169"/>
  <c r="F170"/>
  <c r="F171"/>
  <c r="F76"/>
  <c r="F74"/>
  <c r="F65"/>
  <c r="F66"/>
  <c r="F67"/>
  <c r="F68"/>
  <c r="F69"/>
  <c r="F70"/>
  <c r="F71"/>
  <c r="F64"/>
  <c r="F602" l="1"/>
  <c r="F601"/>
  <c r="F600"/>
  <c r="F599"/>
  <c r="F598"/>
  <c r="F597"/>
  <c r="F596"/>
  <c r="F595"/>
  <c r="F594"/>
  <c r="H606" l="1"/>
  <c r="F606" s="1"/>
  <c r="F254" l="1"/>
  <c r="F253"/>
  <c r="F241" l="1"/>
  <c r="F240"/>
  <c r="F239"/>
  <c r="F238"/>
  <c r="F237"/>
  <c r="F235"/>
  <c r="F234"/>
  <c r="H624" l="1"/>
  <c r="H349"/>
  <c r="H181"/>
  <c r="H60"/>
  <c r="F679"/>
  <c r="F666"/>
  <c r="F667"/>
  <c r="F668"/>
  <c r="F669"/>
  <c r="F670"/>
  <c r="F671"/>
  <c r="F665"/>
  <c r="F662"/>
  <c r="F660"/>
  <c r="F656"/>
  <c r="F655"/>
  <c r="F653"/>
  <c r="F652"/>
  <c r="F651"/>
  <c r="F650"/>
  <c r="F638"/>
  <c r="F639"/>
  <c r="F636"/>
  <c r="F629"/>
  <c r="F620"/>
  <c r="F621"/>
  <c r="F622"/>
  <c r="F623"/>
  <c r="F618"/>
  <c r="F619"/>
  <c r="F616"/>
  <c r="F617"/>
  <c r="F614"/>
  <c r="F615"/>
  <c r="F611"/>
  <c r="F612"/>
  <c r="F613"/>
  <c r="F609"/>
  <c r="F610"/>
  <c r="F608"/>
  <c r="F604"/>
  <c r="F592"/>
  <c r="F588"/>
  <c r="F589"/>
  <c r="F590"/>
  <c r="F584"/>
  <c r="F585"/>
  <c r="F586"/>
  <c r="F587"/>
  <c r="F583"/>
  <c r="F580"/>
  <c r="F581"/>
  <c r="F572"/>
  <c r="F573"/>
  <c r="F574"/>
  <c r="F576"/>
  <c r="F577"/>
  <c r="F579"/>
  <c r="F571"/>
  <c r="F564"/>
  <c r="F565"/>
  <c r="F566"/>
  <c r="F563"/>
  <c r="F562"/>
  <c r="F560"/>
  <c r="F559"/>
  <c r="F557"/>
  <c r="F555"/>
  <c r="F553"/>
  <c r="F552"/>
  <c r="F551"/>
  <c r="F548"/>
  <c r="F549"/>
  <c r="F547"/>
  <c r="F542"/>
  <c r="F543"/>
  <c r="F544"/>
  <c r="F545"/>
  <c r="F541"/>
  <c r="F537"/>
  <c r="F538"/>
  <c r="F539"/>
  <c r="F535"/>
  <c r="F536"/>
  <c r="F533"/>
  <c r="F534"/>
  <c r="F532"/>
  <c r="F60" l="1"/>
  <c r="F27"/>
  <c r="F672" l="1"/>
  <c r="H648" l="1"/>
  <c r="F643"/>
  <c r="F511" l="1"/>
  <c r="F512"/>
  <c r="L637"/>
  <c r="L648" s="1"/>
  <c r="F630"/>
  <c r="F631"/>
  <c r="F632"/>
  <c r="F648" l="1"/>
  <c r="L681"/>
  <c r="F637"/>
  <c r="H210" l="1"/>
  <c r="F210" l="1"/>
  <c r="F510"/>
  <c r="F502"/>
  <c r="F501"/>
  <c r="F500"/>
  <c r="F499"/>
  <c r="F498"/>
  <c r="F497"/>
  <c r="F496"/>
  <c r="F495"/>
  <c r="F494"/>
  <c r="F492"/>
  <c r="F491"/>
  <c r="F489"/>
  <c r="F488"/>
  <c r="F487"/>
  <c r="F485"/>
  <c r="F484"/>
  <c r="F480"/>
  <c r="F479"/>
  <c r="F463"/>
  <c r="F449"/>
  <c r="F448"/>
  <c r="F447"/>
  <c r="F446"/>
  <c r="F445"/>
  <c r="F206"/>
  <c r="F200"/>
  <c r="F197"/>
  <c r="F196"/>
  <c r="F438"/>
  <c r="F439"/>
  <c r="F224" l="1"/>
  <c r="F223"/>
  <c r="F222"/>
  <c r="F297" l="1"/>
  <c r="F231"/>
  <c r="F219" l="1"/>
  <c r="F243" l="1"/>
  <c r="F341" l="1"/>
  <c r="F342"/>
  <c r="F343"/>
  <c r="F340"/>
  <c r="F338"/>
  <c r="F339"/>
  <c r="F335"/>
  <c r="F336"/>
  <c r="F337"/>
  <c r="F332"/>
  <c r="F333"/>
  <c r="F334"/>
  <c r="F331"/>
  <c r="F330"/>
  <c r="F327"/>
  <c r="F309"/>
  <c r="F310"/>
  <c r="F311"/>
  <c r="F312"/>
  <c r="F323"/>
  <c r="F324"/>
  <c r="F325"/>
  <c r="F308"/>
  <c r="F307"/>
  <c r="F302"/>
  <c r="F303"/>
  <c r="F304"/>
  <c r="F305"/>
  <c r="F306"/>
  <c r="F299"/>
  <c r="F284"/>
  <c r="F680" l="1"/>
  <c r="F174"/>
  <c r="F437" l="1"/>
  <c r="F436"/>
  <c r="F483"/>
  <c r="F482"/>
  <c r="F473"/>
  <c r="F471"/>
  <c r="F470"/>
  <c r="F469"/>
  <c r="F467"/>
  <c r="F466"/>
  <c r="F464"/>
  <c r="F461"/>
  <c r="F460"/>
  <c r="F459"/>
  <c r="F457"/>
  <c r="F456"/>
  <c r="F453"/>
  <c r="F452"/>
  <c r="F451"/>
  <c r="F443"/>
  <c r="F442"/>
  <c r="H43" l="1"/>
  <c r="F276" l="1"/>
  <c r="H360" l="1"/>
  <c r="F293"/>
  <c r="F292"/>
  <c r="F291"/>
  <c r="F290"/>
  <c r="F289"/>
  <c r="F288"/>
  <c r="F287"/>
  <c r="F286"/>
  <c r="F285"/>
  <c r="F283"/>
  <c r="F282"/>
  <c r="F281"/>
  <c r="F280"/>
  <c r="H193" l="1"/>
  <c r="F193" l="1"/>
  <c r="F641" l="1"/>
  <c r="F642"/>
  <c r="F645"/>
  <c r="F646"/>
  <c r="F647"/>
  <c r="F634"/>
  <c r="F329"/>
  <c r="F328"/>
  <c r="F301"/>
  <c r="F300"/>
  <c r="F298"/>
  <c r="F296"/>
  <c r="F295"/>
  <c r="F294"/>
  <c r="F279"/>
  <c r="F278"/>
  <c r="F277"/>
  <c r="F275"/>
  <c r="F274"/>
  <c r="F273"/>
  <c r="F272"/>
  <c r="F271"/>
  <c r="F270"/>
  <c r="F269"/>
  <c r="F268"/>
  <c r="F267"/>
  <c r="F266"/>
  <c r="F265"/>
  <c r="F264"/>
  <c r="F263"/>
  <c r="F262"/>
  <c r="F261"/>
  <c r="F260"/>
  <c r="F259"/>
  <c r="F258"/>
  <c r="F228"/>
  <c r="F221"/>
  <c r="F220"/>
  <c r="F624" l="1"/>
  <c r="F349"/>
  <c r="F43" l="1"/>
  <c r="F663" l="1"/>
  <c r="H255" l="1"/>
  <c r="F252"/>
  <c r="F251"/>
  <c r="H249"/>
  <c r="N681" l="1"/>
  <c r="F255"/>
  <c r="F360"/>
  <c r="P681"/>
  <c r="J681"/>
  <c r="F216"/>
  <c r="F181" l="1"/>
  <c r="H35"/>
  <c r="H681" s="1"/>
  <c r="F681" s="1"/>
</calcChain>
</file>

<file path=xl/sharedStrings.xml><?xml version="1.0" encoding="utf-8"?>
<sst xmlns="http://schemas.openxmlformats.org/spreadsheetml/2006/main" count="2751" uniqueCount="1773">
  <si>
    <t>№
з/п</t>
  </si>
  <si>
    <t>Зміст заходу</t>
  </si>
  <si>
    <t xml:space="preserve">Термін
виконан-
ня </t>
  </si>
  <si>
    <t>Виконавець</t>
  </si>
  <si>
    <t>Очікуваний 
результат</t>
  </si>
  <si>
    <t>Всього</t>
  </si>
  <si>
    <t>у тому числі за рахунок коштів:</t>
  </si>
  <si>
    <t>місцевих бюджетів</t>
  </si>
  <si>
    <t>підпри-
ємств</t>
  </si>
  <si>
    <t>інших 
джерел</t>
  </si>
  <si>
    <t>найменування показника</t>
  </si>
  <si>
    <t>значення показника</t>
  </si>
  <si>
    <t>обласного
бюджету</t>
  </si>
  <si>
    <t>держав-
ного
бюджету</t>
  </si>
  <si>
    <t>Пріоритет 1. Економічний розвиток та підвищення зайнятості населення</t>
  </si>
  <si>
    <t>1. Промисловий комплекс</t>
  </si>
  <si>
    <t>Промислові підприємства</t>
  </si>
  <si>
    <t xml:space="preserve"> міського бюджету</t>
  </si>
  <si>
    <t>Модернізація і реконструкція промислових потужностей, підвищення надійності обладнання</t>
  </si>
  <si>
    <t>Витрати на реалізацію, тис.грн</t>
  </si>
  <si>
    <t>1.1</t>
  </si>
  <si>
    <t>Заміна дріжджового насосу</t>
  </si>
  <si>
    <t>ПрАТ "Хліб"</t>
  </si>
  <si>
    <t>1.2</t>
  </si>
  <si>
    <t>Модернізація ділянки сортування керамічної плитки</t>
  </si>
  <si>
    <t>АТ "Зевс Кераміка"</t>
  </si>
  <si>
    <t>1.3.2 Проводити енергоаудит та заходи зі зменшення енерговитрат у адміністративних будівлях та об’єктах соціальної інфраструктури</t>
  </si>
  <si>
    <t>Оплата послуг за здійснення сертифікації енергетичної ефективності будівель</t>
  </si>
  <si>
    <t xml:space="preserve">Впровадження постійно діючої системи щоденного моніторингу енергоспоживання бюджетними установами </t>
  </si>
  <si>
    <t>Управління економічного та інвестиційного розвитку</t>
  </si>
  <si>
    <t>1.3.3 Заохочувати інвестиції у галузі житлово-комунальне господарство, ІT, енергозбереження, переробку вторинних ресурсів, відходів виробництва та побутового сміття через механізми державно-приватного партнерства</t>
  </si>
  <si>
    <t xml:space="preserve">Сприяння підвищенню активності населення до впровадження заходів з енергоефективності та енергозбереження за рахунок реалізації Програми з відшкодування частини кредиту, залученого на заходи з енергозбереження та підвищення енергоефективності міста до 2020 року </t>
  </si>
  <si>
    <t xml:space="preserve">Управління економічного та інвестиційного розвитку,                                                             управління житлово-комунального господарства  </t>
  </si>
  <si>
    <t>Підвищення обізнаності
громадян у питаннях енергоефективності шляхом  проведення інформаційних заходів</t>
  </si>
  <si>
    <t xml:space="preserve">Управління економічного та інвестиційного розвитку,                                                              управління житлово-комунального господарства  </t>
  </si>
  <si>
    <t>Усього по Розділу 2</t>
  </si>
  <si>
    <t>2. Енергозбереження та енергоефективність</t>
  </si>
  <si>
    <t xml:space="preserve">1.1.2 Створювати підприємницьку інфраструктуру, спростити та збільшити прозорість адміністративних послуг, зокрема на депресивних територіях (у т.ч. малі міста) </t>
  </si>
  <si>
    <t>Міський центр зайнятості</t>
  </si>
  <si>
    <t>кількість створених бізнес-центрів</t>
  </si>
  <si>
    <t xml:space="preserve">дорожня карта </t>
  </si>
  <si>
    <t xml:space="preserve">кількість переможців </t>
  </si>
  <si>
    <t>-</t>
  </si>
  <si>
    <t>Створення формату "Історії успіху" для МСП</t>
  </si>
  <si>
    <t xml:space="preserve">кількість форматів </t>
  </si>
  <si>
    <t xml:space="preserve">Управління економічного та інвестиційного розвитку </t>
  </si>
  <si>
    <t xml:space="preserve">1.3.5 Розширити спроможність центрів зайнятості регіону здійснювати моніторинг стану ринку праці, підготовку та
перекваліфікацію населення
</t>
  </si>
  <si>
    <t>Працевлаштування незайнятого населення та безробітних на вільні та новостворені робочі місця</t>
  </si>
  <si>
    <t xml:space="preserve"> кількість безробітних, які отримають одноразову виплату </t>
  </si>
  <si>
    <t>Залучення незайнятих громадян до участі в громадських роботах та інших роботах тимчасового характеру</t>
  </si>
  <si>
    <t>кількість осіб, які будуть перебувати на обліку в міському центрі зайнятості</t>
  </si>
  <si>
    <t>кількість осіб, яким будуть надані послуги</t>
  </si>
  <si>
    <t xml:space="preserve">Проведення комплексної профорієнтаційної роботи щодо формування свідомого підходу до вибору професії з учнями ЗЗСО, батьками, працівниками закладів освіти </t>
  </si>
  <si>
    <t>3700/88</t>
  </si>
  <si>
    <t>Здійснення професійної
підготовки, перепідготовки
та підвищення кваліфікації
безробітних на замовлення
роботодавців або для
самозайнятості, з
урахуванням потреб
регіонального ринку праці, в
тому числі за укрупненими
(інтегрованими) професіями</t>
  </si>
  <si>
    <t>Міський центр зайнятості, ДНЗ
"Донецький ЦПТО ДСЗ", учбові заклади, підприємства</t>
  </si>
  <si>
    <t>Міський центр зайнятості, учбові заклади</t>
  </si>
  <si>
    <t>кількість наданих ваучерів</t>
  </si>
  <si>
    <t>Сприяння реалізації пункту 5 статі 35 Закону України "Про зайнятість населення" щодо підтвердження професійної кваліфікації за результатами неформального професійного навчання за робітничими професіями</t>
  </si>
  <si>
    <t>підвищення конкурентоспроможності громадян на ринку праці</t>
  </si>
  <si>
    <t xml:space="preserve">кількість працевлаштованих, осіб
</t>
  </si>
  <si>
    <t>Здійснення компенсації витрат роботодавця, який працевлаштовує за направленням центру зайнятості зареєстрованого безробітного з числа ВПО строком не менш як на дванадцять календарних місяців на навчання</t>
  </si>
  <si>
    <t>Надання компенсації витрат
зареєстрованим безробітним
з числа ВПО для
проходження попереднього
медичного та наркологічного
огляду відповідно до
законодавства, якщо це
необхідно для
працевлаштування</t>
  </si>
  <si>
    <t>кількість осіб</t>
  </si>
  <si>
    <t>кількість    продукції, од.</t>
  </si>
  <si>
    <t>Пріоритет 2. Підвищення спроможності місцевого самоврядування</t>
  </si>
  <si>
    <t>2.2.1 Надавати допомогу та підтримку процесу об’єднання місцевих громад шляхом сприяння процесу узгодження між громадами, а також інституційному та організаційному зміцненню</t>
  </si>
  <si>
    <t>1</t>
  </si>
  <si>
    <t xml:space="preserve">Слов'янська міська рада, управління містобудування та архітектури </t>
  </si>
  <si>
    <t>2.3.2 Поліпшувати спроможність нових громад з метою покращення управління і надання якісних публічних послуг через відновлення та розвиток інфраструктури надання послуг на обласному, районному та місцевому рівнях</t>
  </si>
  <si>
    <t>кількість населених пунктів                                                                                                                   площа території (га)</t>
  </si>
  <si>
    <t>1
5500</t>
  </si>
  <si>
    <t>Навчання та підвищення кваліфікації спеціалістів містобудівного кадастру</t>
  </si>
  <si>
    <t>кількість спеціалістів, які успішно пройшли навчання</t>
  </si>
  <si>
    <t>Усього по Розділу 11</t>
  </si>
  <si>
    <t>земельні ділянки, га</t>
  </si>
  <si>
    <t>Передача земельних ділянок у власність громадянам</t>
  </si>
  <si>
    <t>Проведення земельних торгів</t>
  </si>
  <si>
    <t>Пріоритет 3. Людський розвиток, надання якісних соціальних послуг та вирішення питань ВПО</t>
  </si>
  <si>
    <t>3.1.1 Сприяти пошуку та залученню фінансових та інших ресурсів з різних джерел, необхідних для надання соціальних послуг на рівні громади</t>
  </si>
  <si>
    <t>Відділ у справах сім'ї, молоді, фізичної культури та спорту</t>
  </si>
  <si>
    <t>2</t>
  </si>
  <si>
    <t>Заходи із реалізації державної політики із забезпечення рівних прав та можливостей жінок та чоловіків</t>
  </si>
  <si>
    <t>Міський центр соціальних служб для сім'ї, дітей та молоді, відділ у справах сім'ї, молоді, фізичної культури та спорту</t>
  </si>
  <si>
    <t>3</t>
  </si>
  <si>
    <t>Заходи із підвищення рівня обізнаності населення щодо сучасних проявів торгівлі людьми</t>
  </si>
  <si>
    <t>4</t>
  </si>
  <si>
    <t>Заходи щодо профілактики та запобіганню від гендерно-обумовленого насильства</t>
  </si>
  <si>
    <t>5</t>
  </si>
  <si>
    <t>Заходи щодо підтримки інституту сім'ї (проведення заходів, спрямованих на підтримку сімей  та проведення заходів до Дня сім'ї, Дня матері, Дня батька, Міжнародного дня захисту дітей, Міжнародного дня жінок, вшанування жінок, яким присвоєно почесне звання України "Мати героїня" тощо)</t>
  </si>
  <si>
    <t>Відділ у справах сім'ї, молоді, фізичної культури та спорту, міський центр соціальних служб для сім'ї, дітей та молоді</t>
  </si>
  <si>
    <t>6</t>
  </si>
  <si>
    <t>Проведення роботи, спрямованої на відродження національних традицій, формування національної свідомості дітей, підлітків та молоді; святкування визначних дат історії України, міста Слов'янськ (проведення заходів, участь молоді в обласних і всеукраїнських заходах); підтримка пластового руху</t>
  </si>
  <si>
    <t>3.3.1 Створити реєстр надавачів соціальних послуг, застосувати механізм соціального замовлення для залучення до надання соціальних послуг за бюджетні кошти на рівні громади надавачів різної форми власності та господарювання</t>
  </si>
  <si>
    <t>Усього по Розділу 15</t>
  </si>
  <si>
    <t>Проведення заходів до дня усиновлення</t>
  </si>
  <si>
    <t>Служба у справах дітей</t>
  </si>
  <si>
    <t>Придбання на вторинному ринку впорядкованого житла для дітей-сиріт, дітей позбавлених батьківського піклування, осіб з їх числа, які перебувають на квартирному обліку і потребують поліпшення житлових умов на умовах співфінансування</t>
  </si>
  <si>
    <t>Забезпечення фінансування ЄІАС «Діти»</t>
  </si>
  <si>
    <t>Організація та проведення конференцій, семінарів, нарад з питання соціального захисту дітей</t>
  </si>
  <si>
    <t>Залучення різних груп населення до занять фізичною культурою та спортом</t>
  </si>
  <si>
    <t>Проведення навчально-тренувальних зборів, змагань, турнірів, спортивно-масових, урочистих заходів тощо; забезпечення участі спортсменів, команд та організацій у міських, регіональних, обласних, Всеукраїнських та міжнародних змаганнях з олімпійських, неолімпійських та національних видів спорту; проведення фізкультурно-масових заходів серед населення</t>
  </si>
  <si>
    <t>Проведення навчально-тренувальних зборів, змагань, турнірів, спортивно-масових, урочистих заходів тощо; забезпечення участі спортсменів, команд та організацій у міських, регіональних, обласних, Всеукраїнських та міжнародних змаганнях з видів спорту серед людей з інвалідністю</t>
  </si>
  <si>
    <t>Оздоровлення дітей-спортсменів (учнів КПНЗ "Міська КДЮСШ", КЗ "ДЮСШ м. Слов'янська")</t>
  </si>
  <si>
    <t>кількість заходів</t>
  </si>
  <si>
    <t>Виплата одноразових винагород, премій спортсменам та їх тренерам за досягнення високих спортивних результатів</t>
  </si>
  <si>
    <t xml:space="preserve">Здійснення адресних виплат спортсменам та  тренерам для придбання житла на умовах співфінансування з місцевих бюджетів </t>
  </si>
  <si>
    <t>кількість отримувачів адресних виплат</t>
  </si>
  <si>
    <t>Висвітлення діяльності щодо розвитку сфери фізичної культури та спорту, результатів спортивних досягнень, інших заходів пов'язаних з фізичною культурою та спортом у ЗМІ; виготовлення і розміщення інформації на рекламних щитах (білборди, сітілайти)</t>
  </si>
  <si>
    <t>кількість інформаційних заходів</t>
  </si>
  <si>
    <t>КПНЗ "Міська КДЮСШ"</t>
  </si>
  <si>
    <t>Навчально-спортивна робота КПНЗ "Міська КДЮСШ" (навчально-тренувальні збори, проведення спортивних заходів, участь у змаганнях)</t>
  </si>
  <si>
    <t>Придбання комплекту звукопосилюючої апаратури (для озвучення стадіону під час проведення спортивних та масових заходів)</t>
  </si>
  <si>
    <t>Придбання машини для догляду за футбольним полем зі штучним покриттям</t>
  </si>
  <si>
    <t>Придбання резинової крихти (для підсипки футбольного поля зі штучним покриттям)</t>
  </si>
  <si>
    <t>Придбання спортивного інвентарю, обладнання; спортивної форми</t>
  </si>
  <si>
    <t>КЗ "ДЮСШ м.Слов'янська"</t>
  </si>
  <si>
    <t>Навчально-спортивна робота КЗ "ДЮСШ м. Слов'янська" (навчально-тренувальні збори, проведення спортивних заходів, участь у змаганнях)</t>
  </si>
  <si>
    <t>Оренда нерухомого майна (у нежитловій будівлі "Будинок зв'язку", вул. Свободи для організації навчально-тренувального процесу</t>
  </si>
  <si>
    <t xml:space="preserve"> КЗ "Слов'янський міський центр фізичного здоров'я населення "Спорт для всіх"</t>
  </si>
  <si>
    <t>кількість змагань, заходів</t>
  </si>
  <si>
    <t>Підтримка та розвиток зимових видів спорту (Організація проїзду дітей, які займаються у відділеннях ДЮСШ ХК "Донбас" на тренування в м. Дружківка на льодову арену "Альтаїр")</t>
  </si>
  <si>
    <t>КЗ "Фізкультурно-оздоровчий комплекс м.Слов'янська"</t>
  </si>
  <si>
    <t>Обслуговування ліфта для маломобільних груп населення</t>
  </si>
  <si>
    <t>Придбання тренажерів та спортивного інвентарю та обладнання</t>
  </si>
  <si>
    <t>КЗ "Спортивний клуб за місцем проживання "Культурно-спортивний центр"</t>
  </si>
  <si>
    <t>КЗ "Спортивний клуб за місцем проживання школа «Культурно-спортивний центр", відділ у справах сім'ї, молоді, фізичної культури та спорту</t>
  </si>
  <si>
    <t>Придбання обладнання, інвентарю інших засобів для обслуговування стадіону (господарський інвентар, газонокасарка, добрива, насіння трави тощо)</t>
  </si>
  <si>
    <t>Спортивна інфраструктура</t>
  </si>
  <si>
    <t>Відділ у справах сім'ї, молоді, фізичної культури та спорту, КПНЗ "Міська КДЮСШ", управління житлово-комунального господарства</t>
  </si>
  <si>
    <t>кількість комплектів ПКД  кількість експертних звітів, од.</t>
  </si>
  <si>
    <t>1                         1</t>
  </si>
  <si>
    <t>Усього по Розділу 19</t>
  </si>
  <si>
    <t>Створення умов безпеки для непрацюючого населення, яке проживає у прогнозованих зонах хімічного забруднення та в зоні можливого хімічного забруднення на території міста</t>
  </si>
  <si>
    <t>Слов'янська міська рада, відділ з питань цивільного захисту, мобілізаційної та оборонної роботи</t>
  </si>
  <si>
    <t>4.2.4 Приводити наявні захисні споруди цивільного захисту у готовність до використання за призначенням</t>
  </si>
  <si>
    <t>Приведення в готовність захисних споруд цивільного захисту, з метою укриття населення міста у разі виникнення надзвичайних ситуацій техногенного і соціального характеру</t>
  </si>
  <si>
    <t>Слов'янська міська рада, управління житлово-комунального господарства, відділ з питань цивільного захисту, мобілізаційної та оборонної роботи</t>
  </si>
  <si>
    <t>Обладнання захисних споруд для перебування в них осіб з інвалідністю</t>
  </si>
  <si>
    <t>4.4.1 Забезпечувати  наявність  нормативної кількості
матеріального резерву всіх рівнів (окрім державного)</t>
  </si>
  <si>
    <t>Створення місцевого матеріального  резерву:  запасу будівельних і пально-мастильних матеріалів, продовольства, технічних засобів та інших матеріальних цінностей, призначених для запобігання і ліквідації наслідків надзвичайних ситуацій, надання допомоги постраждалому населенню, проведення невідкладних відновлювальних робіт і заходів</t>
  </si>
  <si>
    <t>4.4.2 Удосконалювати систему реагування на надзвичайні ситуації шляхом проведення закладки матеріально-технічних засобів в регіональний резерв для  попередження, ліквідації надзвичайних ситуацій та життєзабезпечення постраждалого населення у відповідності до затвердженої номенклатури</t>
  </si>
  <si>
    <t>Забезпечення надійного та своєчасного оповіщення відповідних служб, посадових осіб та населення міста про загрозу виникнення або виникнення надзвичайних ситуацій</t>
  </si>
  <si>
    <t>Слов'янська міська рада, управління житлово - комунального господарства, відділ з питань цивільного захисту, мобілізаційної та оборонної роботи</t>
  </si>
  <si>
    <t>4.4.3 Сприяти   забезпеченню   пожежно-   та   аварійно-рятувальних  підрозділів  необхідною спецтехнікою
та обладнанням, своєчасному їх переоснащенню, забезпеченню  нормативної  кількості пожежно-рятувальних
підрозділів у населених пунктах області</t>
  </si>
  <si>
    <t>Слов'янська міська рада, управління житлово - комунального господарства</t>
  </si>
  <si>
    <t>виготовлення паспорту пляжу;    придбання рятувальних засобів;                зведення рятувальної вежі, од.</t>
  </si>
  <si>
    <t xml:space="preserve">                                1                                     6                                                        1</t>
  </si>
  <si>
    <t>дизель-генератора, од.</t>
  </si>
  <si>
    <t>ручних радіостанцій, од.</t>
  </si>
  <si>
    <t>укладення договору, од.</t>
  </si>
  <si>
    <t>Слов'янська міська рада, відділ з питань цивільного захисту, мобілізаційної та оборонної роботи, управління житлово-комунального гоподарства</t>
  </si>
  <si>
    <t>Усього по Розділу 23</t>
  </si>
  <si>
    <t>4.3.1 Розвивати інформаційно-комунікаційну інфраструктуру</t>
  </si>
  <si>
    <t>Слов'янська міська рада, відділ інформаційного забезпечення</t>
  </si>
  <si>
    <t>4.3.5 Проводити широкі PR компанії заходів, пов’язаних з вирішенням соціально важливих питань</t>
  </si>
  <si>
    <t>Слов'янська міська рада, прес-служба</t>
  </si>
  <si>
    <t>2.1.1 Заохочувати і підтримувати участь громадян у прийнятті рішень через Громадські ради, консультації з громадськістю, а також розширювати можливості громадян, особливо вразливих верств населення, приймати участь у громадському житті</t>
  </si>
  <si>
    <t>Сприяння діяльності консультативно-дорадчих органів при виконавчих органах міської ради, зокрема Громадської ради, Форуму місцевого розвитку</t>
  </si>
  <si>
    <t>Проведення консультацій з громадськістю з актуальних питань життєдіяльності міста</t>
  </si>
  <si>
    <t>Проведення моніторингу громадської думки</t>
  </si>
  <si>
    <t>Головні розпорядники коштів</t>
  </si>
  <si>
    <t>Усього по Розділу 1</t>
  </si>
  <si>
    <t>Усього по Розділу 3</t>
  </si>
  <si>
    <t>Усього по Розділу 4</t>
  </si>
  <si>
    <t>Усього по Розділу 5</t>
  </si>
  <si>
    <t>Усього по Розділу 7</t>
  </si>
  <si>
    <t>Усього по Розділу 6</t>
  </si>
  <si>
    <t>Усього по Розділу 12</t>
  </si>
  <si>
    <t>Усього по Розділу 13</t>
  </si>
  <si>
    <t>Усього по Розділу 14</t>
  </si>
  <si>
    <t>Усього по Розділу 17</t>
  </si>
  <si>
    <t>Усього по Розділу 18</t>
  </si>
  <si>
    <t>Усього по Розділу 21</t>
  </si>
  <si>
    <t>3.5.5 Сприяти збереженню та розвивати історико-культурну та духовну спадщину, створювати умови для патріотичного виховання населення</t>
  </si>
  <si>
    <t>Відділ культури</t>
  </si>
  <si>
    <t>кількість інвентаризацій, од</t>
  </si>
  <si>
    <t xml:space="preserve">Проведення паспортизації  пам'яток архітектури та містобудування, історії місцевого значення </t>
  </si>
  <si>
    <t xml:space="preserve">Відділ культури </t>
  </si>
  <si>
    <t>Відділ культури, управління житлово-комунального господарства</t>
  </si>
  <si>
    <t xml:space="preserve">Здійснення передплати періодичних видань для бібліотек КЗ «ЦСПБ м.Слов'янська»  </t>
  </si>
  <si>
    <t>кількість періодичних видань, од.</t>
  </si>
  <si>
    <t>кількість обладнання, од.</t>
  </si>
  <si>
    <t>Здійснення заходів по дотриманню вимог пожежної безпеки – придбання засобів пожежогасіння</t>
  </si>
  <si>
    <t>7</t>
  </si>
  <si>
    <t>8</t>
  </si>
  <si>
    <t>Усього по Розділу 20</t>
  </si>
  <si>
    <t>Слов'янська міська рада</t>
  </si>
  <si>
    <t>3.4.2 Розробити та реалізувати регіональну політику щодо створення робочих місць для ВПО, передусім, для жінок</t>
  </si>
  <si>
    <t>1.2.2 Створити позитивний для інвесторів імідж регіону, провести ребрендінг з метою посилення міжрегіональних і міжнародних зв’язків та залучення інвестиційних ресурсів</t>
  </si>
  <si>
    <t>3.5.4 Забезпечити розвиток фізичної культури і спорту, популяризацію здорового способу життя та підтримку провідних спортсменів області, створити доступну спортивну інфраструктуру, розвинути мережу спортивних шкіл та організацій, зокрема шляхом підтримки центрів фізичного здоров'я «Спорт для всіх»</t>
  </si>
  <si>
    <t>кількість пам'яток, од.</t>
  </si>
  <si>
    <t>Інформаційна кампанія щодо реалізації міської цільової Програми «Бюджет участі міста Слов'янська» на 2018-2022 роки»</t>
  </si>
  <si>
    <t>1.1.2  Забезпечувати ефективне функціонування житлово-комунального господарства та безперебійне енерго-, газо- та водопостачання об’єктів соціальної сфери, освіти, охорони здоров’я</t>
  </si>
  <si>
    <t>Забезпечення якісного управління житловим фондом та поліпшення умов проживання мешканців</t>
  </si>
  <si>
    <t>Управління житлово - комунального господарства</t>
  </si>
  <si>
    <t>Поточний ремонт житлового фонду</t>
  </si>
  <si>
    <t>Ремонт сходових клітин, покрівель, міжпанельних швів, фасадів (у т.ч. цоколя), балконів, внутрішньобудинкових інженерних комунікацій, оголовки димвентканалів</t>
  </si>
  <si>
    <t xml:space="preserve">
150
2900
8158
2204,2
6061
76
5386,7
2884,8
5867               20</t>
  </si>
  <si>
    <t>Капітальний ремонт, модернізація, заміна, експертна оцінка  ліфтів</t>
  </si>
  <si>
    <t>Модернізація  та  капітальний  ремонт СД, ліфтів житлового фонду м.Слов'янськ,  у т.ч. термін експлуатації яких більше 25 років</t>
  </si>
  <si>
    <t>Підтримка житлового фонду при створені та функціонуванні об'єднаннь співвласників багатоквартирних будинків</t>
  </si>
  <si>
    <t>2.1</t>
  </si>
  <si>
    <t>Забезпечення реалізації заходів з капітального ремонту та реконструкції теплового господарства</t>
  </si>
  <si>
    <t xml:space="preserve">Встановлення комерційних приладів обліку теплової енергії </t>
  </si>
  <si>
    <t>Забезпечення реалізації заходів з капітального ремонту та реконструкції водопровідно-каналізаційного господарства</t>
  </si>
  <si>
    <t>Мережі  водопостачання та фільтрувальна станція</t>
  </si>
  <si>
    <t>Капітальний  ремонт   водопровідних  колодязів</t>
  </si>
  <si>
    <t>Капітальний ремонт та заміна  водопровідних мереж окремими ділянками</t>
  </si>
  <si>
    <t>кількість приладів обліку, од.</t>
  </si>
  <si>
    <t xml:space="preserve">кількість об'єктів </t>
  </si>
  <si>
    <t>Водовідведення</t>
  </si>
  <si>
    <t>Капітальний  ремонт  каналізаційних  колодязів</t>
  </si>
  <si>
    <t>Капітальний ремонт та заміна  каналізаційних мереж окремими ділянками</t>
  </si>
  <si>
    <t>Благоустрій територій населених пунктів</t>
  </si>
  <si>
    <t>Придбання, встановлення, поточний ремонт павільйонів очікування та утримання зупинок</t>
  </si>
  <si>
    <t xml:space="preserve">кількість павільйонів/ зупинок, од. </t>
  </si>
  <si>
    <t xml:space="preserve">9 / 9 / 6/ 80
</t>
  </si>
  <si>
    <t>протяжність мереж, км</t>
  </si>
  <si>
    <t>протяжність мереж, м.п./ кількість світильників, од.</t>
  </si>
  <si>
    <t>900/22</t>
  </si>
  <si>
    <t>кількість одиниць</t>
  </si>
  <si>
    <t xml:space="preserve">Утримання зелених насаджень загального користування </t>
  </si>
  <si>
    <t>Приведення документів на земельні ділянки під кладовищами до вимог чинного законодавства</t>
  </si>
  <si>
    <t>Санітарне очищення, придбання обладнання та ліквідація стихійних звалищ</t>
  </si>
  <si>
    <t>460/2275</t>
  </si>
  <si>
    <t>Утримання, ремонт та будівництво дитячих і спортивних майданчиків</t>
  </si>
  <si>
    <t>площа покосу, га</t>
  </si>
  <si>
    <t>Інші заходи з благоустрою, які не підпадають під пункти наведені вище</t>
  </si>
  <si>
    <t>Утримання та ремонт міського фонтану</t>
  </si>
  <si>
    <t>1.3</t>
  </si>
  <si>
    <t>1.4</t>
  </si>
  <si>
    <t>1.5</t>
  </si>
  <si>
    <t>1.6</t>
  </si>
  <si>
    <t>1.7</t>
  </si>
  <si>
    <t>3.1</t>
  </si>
  <si>
    <t>6.1</t>
  </si>
  <si>
    <t>6.2</t>
  </si>
  <si>
    <t>7.1</t>
  </si>
  <si>
    <t>7.2</t>
  </si>
  <si>
    <t>8.1</t>
  </si>
  <si>
    <t>8.2</t>
  </si>
  <si>
    <t>8.3</t>
  </si>
  <si>
    <t>8.4</t>
  </si>
  <si>
    <t>8.5</t>
  </si>
  <si>
    <t>8.6</t>
  </si>
  <si>
    <t>8.7</t>
  </si>
  <si>
    <t>8.8</t>
  </si>
  <si>
    <t>8.9</t>
  </si>
  <si>
    <t>8.10</t>
  </si>
  <si>
    <t>8.11</t>
  </si>
  <si>
    <t>8.12</t>
  </si>
  <si>
    <t>8.13</t>
  </si>
  <si>
    <t>8.14</t>
  </si>
  <si>
    <t>8.15</t>
  </si>
  <si>
    <t>8.16</t>
  </si>
  <si>
    <t>8.17</t>
  </si>
  <si>
    <t>8.18</t>
  </si>
  <si>
    <t>8.19</t>
  </si>
  <si>
    <t>8.20</t>
  </si>
  <si>
    <t>8.21</t>
  </si>
  <si>
    <t>8.22</t>
  </si>
  <si>
    <t>9</t>
  </si>
  <si>
    <t>9.1</t>
  </si>
  <si>
    <t>9.2</t>
  </si>
  <si>
    <t>9.3</t>
  </si>
  <si>
    <t>9.4</t>
  </si>
  <si>
    <t>9.5</t>
  </si>
  <si>
    <t>10</t>
  </si>
  <si>
    <t>10.1</t>
  </si>
  <si>
    <t>10.2</t>
  </si>
  <si>
    <t>10.3</t>
  </si>
  <si>
    <t>1.1.2  Забезпечувати ефективне функціонування житлово-комунального господарства та безперебійне енерго-, газо- та водопостачання об’єктів соціальної сфери, освіти, охорони здоров'я</t>
  </si>
  <si>
    <t>Придбання спецтехніки</t>
  </si>
  <si>
    <t>Придбання, встановлення, ремонт та утримання технічних засобів регулювання дорожнього руху, у т.ч. нанесення дорожньої розмітки</t>
  </si>
  <si>
    <t>Поточний ремонт внутрішньоквартальних в'їздів, проїздів та прибудинкових територій</t>
  </si>
  <si>
    <t>площа ремонту, тис.м²</t>
  </si>
  <si>
    <t>площа ремонту,     тис. м²</t>
  </si>
  <si>
    <r>
      <t>кількість обладнаних з</t>
    </r>
    <r>
      <rPr>
        <sz val="12"/>
        <color indexed="8"/>
        <rFont val="Calibri"/>
        <family val="2"/>
        <charset val="204"/>
      </rPr>
      <t>'</t>
    </r>
    <r>
      <rPr>
        <sz val="12"/>
        <color indexed="8"/>
        <rFont val="Times New Roman"/>
        <family val="1"/>
        <charset val="204"/>
      </rPr>
      <t xml:space="preserve">їздів </t>
    </r>
  </si>
  <si>
    <t>КП "Словміськ водоканал"</t>
  </si>
  <si>
    <t>Управління житлово-комунального господарства, 
КП "Словміськ водоканал"</t>
  </si>
  <si>
    <t>протяжність ділянки водогону, м</t>
  </si>
  <si>
    <t xml:space="preserve">Надання фінансової підтримки підприємству водопровідно-каналізаційного господарства – комунальному підприємству Слов'янської  міської ради «Словміськводоканал» </t>
  </si>
  <si>
    <t>Утримання зливової каналізації</t>
  </si>
  <si>
    <t>Капітальний та поточний ремонт зливової каналізації та дренажних систем</t>
  </si>
  <si>
    <t>протяжність мережі, км</t>
  </si>
  <si>
    <t>11</t>
  </si>
  <si>
    <t>11.1</t>
  </si>
  <si>
    <t>11.2</t>
  </si>
  <si>
    <t>11.3</t>
  </si>
  <si>
    <t>11.4</t>
  </si>
  <si>
    <t>Поточний ремонт мереж зовнішнього освітлення</t>
  </si>
  <si>
    <t>Капітальний ремонт зовнішнього освітлення</t>
  </si>
  <si>
    <t>12</t>
  </si>
  <si>
    <t>12.1</t>
  </si>
  <si>
    <t>12.2</t>
  </si>
  <si>
    <t>Утримання об'єктів зеленого господарства</t>
  </si>
  <si>
    <t>Висадження дерев, чагарників, квітників, у т.ч. придбання посадкового матеріалу</t>
  </si>
  <si>
    <t>Видалення аварійних дерев</t>
  </si>
  <si>
    <t>12.3</t>
  </si>
  <si>
    <t>12.4</t>
  </si>
  <si>
    <t>12.5</t>
  </si>
  <si>
    <t>12.6</t>
  </si>
  <si>
    <t>Благоустрій зелених зон</t>
  </si>
  <si>
    <t>13</t>
  </si>
  <si>
    <t>13.1</t>
  </si>
  <si>
    <t>13.2</t>
  </si>
  <si>
    <t>13.3</t>
  </si>
  <si>
    <t>13.4</t>
  </si>
  <si>
    <t>14</t>
  </si>
  <si>
    <t>14.1</t>
  </si>
  <si>
    <t>14.2</t>
  </si>
  <si>
    <t>14.3</t>
  </si>
  <si>
    <t>15</t>
  </si>
  <si>
    <t>15.1</t>
  </si>
  <si>
    <t>15.2</t>
  </si>
  <si>
    <t>15.3</t>
  </si>
  <si>
    <t>16</t>
  </si>
  <si>
    <t>16.1</t>
  </si>
  <si>
    <t>Низьке багаторазове скошування</t>
  </si>
  <si>
    <t>Утримання та встановлення нових елементів дитячих майданчиків</t>
  </si>
  <si>
    <t>Утримання та встановлення нових елементів спортивних майданчиків</t>
  </si>
  <si>
    <t>Придбання дитячих та спортивних майданчиків</t>
  </si>
  <si>
    <t>17</t>
  </si>
  <si>
    <t>17.1</t>
  </si>
  <si>
    <t>17.2</t>
  </si>
  <si>
    <t>17.3</t>
  </si>
  <si>
    <t>Придбання спеціалізованої техніки, механізмів та обладнання</t>
  </si>
  <si>
    <t>18</t>
  </si>
  <si>
    <t>19</t>
  </si>
  <si>
    <t xml:space="preserve">Управління житлово-комунального господарства
</t>
  </si>
  <si>
    <t>8.23</t>
  </si>
  <si>
    <t>8.24</t>
  </si>
  <si>
    <t>8.25</t>
  </si>
  <si>
    <t>9.6</t>
  </si>
  <si>
    <t>9.7</t>
  </si>
  <si>
    <t>9.8</t>
  </si>
  <si>
    <t>Усього по Розділу 9</t>
  </si>
  <si>
    <t>Усього по Розділу 10</t>
  </si>
  <si>
    <t>2.1.2 Покращувати підзвітність і прозорість роботи органів місцевого самоврядування шляхом внесення змін до організаційної структури та внутрішніх процесів, розвитку кадрового потенціалу, а також впровадження етичних норм та обов'язкової прозорості</t>
  </si>
  <si>
    <t>Впровадження інструментів електронного урядування та електронної демократії</t>
  </si>
  <si>
    <t>кількість інструментів, од.</t>
  </si>
  <si>
    <t>Підвищення кваліфікації посадових осіб органів місцевого самоврядування</t>
  </si>
  <si>
    <t>кількість посадових осіб</t>
  </si>
  <si>
    <t>Організація круглих столів семінарів, нарад з питань формування спроможних територіальних громад</t>
  </si>
  <si>
    <t xml:space="preserve">Відділ з питань внутрішньої політики </t>
  </si>
  <si>
    <t>Діяльність в рамках Всеукраїнської асоціації органів місцевого самоврядування "Асоціація міст України"</t>
  </si>
  <si>
    <t>Сприяння підтримки комітетів мікрорайонів</t>
  </si>
  <si>
    <t>Слов'янська міська рада, відділ діловодства та організаційного забезпечення, відділ бухгалтерського обліку та звітності</t>
  </si>
  <si>
    <t xml:space="preserve">Слов'янська міська рада, відділ кадрової роботи </t>
  </si>
  <si>
    <t>Організація роботи щодо здійснення реєстрації права власності на нерухоме майно комунальної власності територіальної громади м.Слов'янська</t>
  </si>
  <si>
    <t>Управління комунальної власності</t>
  </si>
  <si>
    <t>Підготовка, організація та проведення продажу об'єктів комунальної власності</t>
  </si>
  <si>
    <t>кількість приватизованих об'єктів</t>
  </si>
  <si>
    <t>Організація роботи щодо придбання територіальною громадою м.Слов'янська права власності на безхазяйну річ</t>
  </si>
  <si>
    <t>кількість осіб, які отримують соціальну допомогу</t>
  </si>
  <si>
    <t>кількість осіб, які отримують щомісячну грошову допомогу</t>
  </si>
  <si>
    <t>кількість осіб, які отримають тимчасову державну допомогу</t>
  </si>
  <si>
    <t>40 особам</t>
  </si>
  <si>
    <t>Забезпечити виплату соціальних стипендій студентам (курсантам) вищих навчальних закладів (відповідно до Постанови КМУ від 28.12.2016 №1045)</t>
  </si>
  <si>
    <t>кількість студентів, які отримають виплату</t>
  </si>
  <si>
    <t>кількість отримувачів пільг</t>
  </si>
  <si>
    <t xml:space="preserve">кількість сімей, яким  буде надано пільги </t>
  </si>
  <si>
    <t xml:space="preserve">Надання матеріальної допомоги на виконання капітального ремонту квартир (будинків) громадян, які мають на це право </t>
  </si>
  <si>
    <t>кількість сімей, які отримають допомогу</t>
  </si>
  <si>
    <t>Надання грошової компенсації замість санаторно-курортної путівки та вартості самостійного санаторно-курортного лікування деяким категоріям осіб з інвалідністю</t>
  </si>
  <si>
    <t>кількість сімей, яким буде надана допомога</t>
  </si>
  <si>
    <t xml:space="preserve">Надання допомоги на поховання особам, які здійснили поховання громадян, що не перебували в трудових відносинах на день смерті </t>
  </si>
  <si>
    <t>кількість осіб, яким буде надана допомога</t>
  </si>
  <si>
    <t>кількість осіб, які отримають грошову компенсацію</t>
  </si>
  <si>
    <t>Надання компенсації вартості проїзду один раз на рік до будь якого населеного пункту України та у зворотному напрямку особам, які постраждали внаслідок аварії ЧАЕС 1 та 2 категорії</t>
  </si>
  <si>
    <t xml:space="preserve"> </t>
  </si>
  <si>
    <t>кількість осіб, яким буде надана компенсація</t>
  </si>
  <si>
    <t xml:space="preserve">Надання одноразової матеріальної допомоги малозабезпеченим внутрішньо переміщеним особам, які фактично проживають в м.Слов'янську, внесені до сегменту обліку ВПО, у разі хірургічного втручання, довгострокового лікування, тривалої хвороби </t>
  </si>
  <si>
    <t>кількість осіб, яким буде надана матеріальна допомога</t>
  </si>
  <si>
    <t>Надання щорічної одноразової грошової допомоги членам сімей загиблих (померлих) учасників АТО (ООС) для відвідування урочистих заходів з приводу відзначення пам’ятних дат та вшанування пам’яті загиблих осіб, які брали безпосередню участь в антитерористичній операції (ООС) в розмірі 1500 грн. (за зверненням) за рахунок коштів місцевого бюджету</t>
  </si>
  <si>
    <t>кількість осіб, яким буде надана грошова допомога</t>
  </si>
  <si>
    <t>Надання матеріальної допомоги особам, позбавленим особистої свободи незаконними збройними формуваннями на тимчасово окупованих територіях України, у зв'язку з громадською або політичною діяльністю таких осіб та членів їх сімей</t>
  </si>
  <si>
    <t>Надання одноразової матеріальної допомоги при встановленні групи інвалідності внаслідок війни учасникам бойових дій в період проведення антитерористичної операції</t>
  </si>
  <si>
    <t>Забезпечення виплати матеріальної допомоги тяжкохворим та онкохворим громадянам з числа постраждалих внаслідок Чорнобильської катастрофи</t>
  </si>
  <si>
    <t>кількість осіб, яким буде надана пільга</t>
  </si>
  <si>
    <t xml:space="preserve">Надання разової грошової допомоги непрацюючим працездатним особам, з числа онкохворих, яким не встановлено групу інвалідності </t>
  </si>
  <si>
    <t xml:space="preserve">Надання разової грошової допомоги визволителям м.Слов'янська до дня визволення м.Слов'янська від фашистських загарбників </t>
  </si>
  <si>
    <t>кількість осіб, яким буде відшкодовано витрати</t>
  </si>
  <si>
    <t>Забезпечити санаторно-курортним лікуванням ветеранів війни</t>
  </si>
  <si>
    <t xml:space="preserve">кількість охоплених, осіб </t>
  </si>
  <si>
    <t>кількість охоплених, осіб</t>
  </si>
  <si>
    <t>кількість дітей, які будуть оздоровлені</t>
  </si>
  <si>
    <t>Часткове або повне відшкодування вартості путівки дитячим закладам оздоровлення та відпочинку Донецької області за послуги з оздоровлення та відпочинку дітей, які потребують особливої соціальної уваги та підтримки та дітей, які виховуються в сім'ях з дітьми</t>
  </si>
  <si>
    <t>Забезпечення доступності будівлі територіального центру соціального обслуговування для осіб з інвалідністю (розробка ПКД для доступу на другий поверх будівлі і придбання обладнання для безперешкодного доступу)</t>
  </si>
  <si>
    <t>КУ "Територіальний центр соціального обслуговування (надання соціальних послуг)"</t>
  </si>
  <si>
    <t xml:space="preserve">кількість одиниць придбаного обладнання, виготовлення ПКД   </t>
  </si>
  <si>
    <t>Надання соціальних послуг недержавними надавачами соціальних послуг на паритетних засадах</t>
  </si>
  <si>
    <t>Благоустрій приміщення по пров. Лермонтова, 30 в  межах Програми соціального захисту та реєнтеграції бездомних осіб на 2016-2020 роки на території Слов'янської міської ради</t>
  </si>
  <si>
    <t>Здійснення заходів щодо соціального захисту бездомних осіб та осіб, звільнених з місць позбавлення волі в  межах Програми соціального захисту та реєнтеграції бездомних осіб на 2016-2020 роки на території Слов'янської міської ради</t>
  </si>
  <si>
    <t>Виявлення потреби в соціальних послугах та затвердження плану заходів</t>
  </si>
  <si>
    <t>січень- березень 2020</t>
  </si>
  <si>
    <t>Управління соціального захисту населення</t>
  </si>
  <si>
    <t>Надання допомоги згідно з Законом України від 18.05.2004 №1727-IV «Про державну соціальну допомогу особам, які не мають права на пенсію та особам з інвалідністю»</t>
  </si>
  <si>
    <t>Надання щомісячної грошової допомоги особі, яка проживає разом з особою з інвалідністю І та ІІ групи внаслідок психічного розладу, який за висновком лікарської комісії медичного закладу потребує постійного стороннього догляду, на догляд за ним, згідно з постановою КМУ від 02.08.2000 № 1192</t>
  </si>
  <si>
    <t>Надання державної соціальної допомоги особам з інвалідністю з дитинства та дітям з інвалідністю, відповідно до Закону України від 16.11.2000 №2109-ІІІ</t>
  </si>
  <si>
    <t>кількість отримувачів субсидій, тис. сімей</t>
  </si>
  <si>
    <t>кількість отримувачів пільг, осіб</t>
  </si>
  <si>
    <t>Забезпечити прийом, призначення та перерахунок житлової субсидії на оплату житлово-комунальних послуг</t>
  </si>
  <si>
    <t>Забезпечити виплату пільг та компенсацій громадянам згідно з Законом України "Про статус та соціальний захист громадян, які постраждали внаслідок Чорнобильської катастрофи"</t>
  </si>
  <si>
    <t xml:space="preserve">Забезпечити санаторно-курортне лікування громадян, згідно з Законом України "Про статус та соціальний захист громадян, які постраждали внаслідок Чорнобильської катастрофи"
</t>
  </si>
  <si>
    <t>Надання компенсації за невикористане санаторно-курортне лікування громадянам, які постраждали внаслідок Чорнобильської катастрофи</t>
  </si>
  <si>
    <t>Надання компенсаційних виплат на пільговий проїзд                       автомобільним транспортом окремим категоріям громадян</t>
  </si>
  <si>
    <t xml:space="preserve"> Надання компенсаційних виплат на пільговий проїзд електротранспортом окремим категоріям громадян</t>
  </si>
  <si>
    <t>Забезпечити санаторно-курортним лікуванням:              осіб з інвалідністю; ветеранів війни та осіб з інвалідністю у санаторіях, підпорядкованих Мінсоцполітики України</t>
  </si>
  <si>
    <t>кількість відремонтова-них приміщень, од.</t>
  </si>
  <si>
    <t>Управління соціального захисту населення, недержавні громадські організації соціального спрямування</t>
  </si>
  <si>
    <t>3.1.3 Створити заклади/соціальні служби  для надання соціальних послуг відповідно до потреб конкретної громади</t>
  </si>
  <si>
    <t>Перевірка димоходів та вентиляційних каналів будівлі за адресою: м. Слов'янськ, вул. Вільна, 7а</t>
  </si>
  <si>
    <t>КУ «Центр комплексної реабілітації для осіб (дітей) з інвалідністю Слов'янської міської ради»</t>
  </si>
  <si>
    <t>Забезпечити  надання технічними та іншими засобами реабілітації осіб з інвалідністю</t>
  </si>
  <si>
    <t>Надання одноразової матеріальної  допомоги, громадянам, власникам квартир, будинків приватного сектору (індивідуальної забудови), які зруйновані внаслідок проведення антитерористичної операції</t>
  </si>
  <si>
    <t>Забезпечення здійснення соціального діалогу, надання організаційної та методичної допомоги учасникам соціального діалогу з питань колективно-договірного регулювання соціально-трудових відносин, участь в укладенні територіальної угоди, здійснення контролю за її виконанням</t>
  </si>
  <si>
    <t>Організація проведення навчань, семінарів, тренінгів, нарад, зустрічей, круглих столів, інших заходів з питань соціально-трудових відносин</t>
  </si>
  <si>
    <t>Забезпечення роботи органів соціального діалогу, сприяння роботі соціально-економічної ради</t>
  </si>
  <si>
    <t xml:space="preserve">Забезпечення проведення попереджувальних заходів щодо виникнення колективних трудових спорів, страйків та акцій протесту під час ускладнень стану соціально- трудових відносин </t>
  </si>
  <si>
    <t xml:space="preserve">Слов'янська міська рада,
підприємства, установи, організації  міста, профспілки
</t>
  </si>
  <si>
    <t>4.2.5 Усувати екологічні загрози, в тому числі які виникли в наслідок проведення АТО</t>
  </si>
  <si>
    <t>Слов'янська міська рада, управління житлово-комунального господарства, відділ екології та природних ресурсів</t>
  </si>
  <si>
    <t>1 озеро площею 13,6 га</t>
  </si>
  <si>
    <t>збереження природно-заповідного фонду, га</t>
  </si>
  <si>
    <t>Утримання регіонального ландшафтного парку "Слов'янський курорт"</t>
  </si>
  <si>
    <t xml:space="preserve"> Слов'янська міська рада, управління житлово - комунального господарства</t>
  </si>
  <si>
    <t>Заходи з озеленення міста</t>
  </si>
  <si>
    <t>відновлення існуючих і створення нових зелених зон міста</t>
  </si>
  <si>
    <t>Заходи з проведення акарицидної обробки зелених зон міста</t>
  </si>
  <si>
    <t>6 несанкціонованих звалищ,          V=433 м3</t>
  </si>
  <si>
    <t>упорядкування місць збору побутових відходів</t>
  </si>
  <si>
    <t>Наука. Інформація. Освіта та моніторинг охорони навколишнього природного середовища</t>
  </si>
  <si>
    <t>Функціонування державної системи моніторингу навколишнього природного середовища</t>
  </si>
  <si>
    <t>контроль за забрудненням атмосферного повітря: кількість досліджень, од.</t>
  </si>
  <si>
    <t xml:space="preserve"> Слов'янська міська рада, управління житлово - комунального господарства, відділ екології та природних ресурсів</t>
  </si>
  <si>
    <t xml:space="preserve">                                                                                                                                                                                                                                                                                                                                                                                                                                                                                                                                                                                                                                                                                                                                                                                                                                                                                                                      2                         1                                                     500</t>
  </si>
  <si>
    <t>Проведення науково-технічних конференцій і семінарів, організація виставок, фестивалів та інших заходів щодо пропаганди охорони навколишнього природного середовища, видання поліграфічної продукції з екологічної тематики, створення бібліотек, відеотек, фонотек тощо</t>
  </si>
  <si>
    <t>Надання пільг на оплату житлово-комунальних послуг батькам загиблих учасників АТО у розмірі 50% у межах соціальних норм згідно чинного законодавства</t>
  </si>
  <si>
    <t>Надання пільг на оплату житлово-комунальних послуг учасникам АТО  та членам сімей загиблих учасників бойових дій в період проведення АТО</t>
  </si>
  <si>
    <t xml:space="preserve">Надання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(ПКМУ від 18.04.2018 № 280) </t>
  </si>
  <si>
    <t xml:space="preserve">Надання грошової компенсації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(ПКМУ від 19.10.2016 №719) </t>
  </si>
  <si>
    <t>Надати одноразову грошову допомогу постраждалим особам та  внутрішньо переміщеним особам  (ПКМУ від 01.10.2014 № 535)</t>
  </si>
  <si>
    <t>1.1.3 Запровадити сучасні системи міським і міжміським транспортом для доступності та ефективності надання транспортних послуг. Зберегти міський електротранспорт та розвивати електротранспорт</t>
  </si>
  <si>
    <t>Усього по Розділу 16</t>
  </si>
  <si>
    <t>Будівництво спортивного майданчика зі штучним покриттям на території загальноосвітньої школи №9 за адресою: м.Слов'янськ, вул.Кутузова, 5</t>
  </si>
  <si>
    <t>Відділ у справах сім'ї, молоді, фізичної культури та спорту, управління житлово-комунального господарства</t>
  </si>
  <si>
    <t>Реконструкція нежитлової будівлі та споруд під будівлі "КЗ ДЮСШ м.Слов'янськ" за адресою: м. Слов'янськ, вул.Шнурківська, 2"</t>
  </si>
  <si>
    <t>Капітальний ремонт грязевідстійника, огороджувальних конструкцій освітлювачів і фільтрів, системи хлорування і реагентного господарства фільтрувальної станції, м.Слов'янськ</t>
  </si>
  <si>
    <t>кількість підприємств, які потребують підтримки</t>
  </si>
  <si>
    <t xml:space="preserve"> - придбання сміттєвозу</t>
  </si>
  <si>
    <t xml:space="preserve">  - придбання контейнерів для збору окремих компонентів ТПВ       </t>
  </si>
  <si>
    <t>кількість техніки, од.</t>
  </si>
  <si>
    <t xml:space="preserve">Капітальний ремонт будівлі  будинку культури сел.Семенівка за адресою: м.Слов'янськ, вул.Весняна,23 </t>
  </si>
  <si>
    <t xml:space="preserve">Будівництво твердопаливної блочно-модульної котельні будівлі будинку культури сел.Семенівка за адресою: м.Слов'янськ, вул.Весняна,23 </t>
  </si>
  <si>
    <t>Управління економічного та інвестиційного розвитку, грантодавці</t>
  </si>
  <si>
    <t>зниження питомого енерго-споживання
будівлями, %</t>
  </si>
  <si>
    <t xml:space="preserve"> 6                                                                                                                                                5500,0</t>
  </si>
  <si>
    <t>3. Інвестиційна діяльність та розвиток інфраструктури. Міжнародна і міжрегіональна співпраця</t>
  </si>
  <si>
    <t>4. Дорожньо - транспортний комплекс</t>
  </si>
  <si>
    <t>5. Житлове господарство та комунальна інфраструктура</t>
  </si>
  <si>
    <t xml:space="preserve">Заходи з впровадження роздільного збору ТПВ:                                                  </t>
  </si>
  <si>
    <t>6. Розвиток підприємницького середовища</t>
  </si>
  <si>
    <t>8. Ринок праці. Зайнятість населення</t>
  </si>
  <si>
    <t>кількість працевлаштованих безробітних</t>
  </si>
  <si>
    <t>9. Розвиток туризму</t>
  </si>
  <si>
    <t>Участь у регіональних, національних та міжнародних виставково-ярмаркових заходах, форумах тощо</t>
  </si>
  <si>
    <t>кількість працевлаштованих безробітних громадян з числа ВПО</t>
  </si>
  <si>
    <t>кількість зареєстрованих безробітних з числа ВПО</t>
  </si>
  <si>
    <t>10. Формування спроможної територіальної громади</t>
  </si>
  <si>
    <t>11. Впровадження заходів територіального планування</t>
  </si>
  <si>
    <t>12. Розвиток земельних відносин</t>
  </si>
  <si>
    <t xml:space="preserve">кількість проєктів </t>
  </si>
  <si>
    <t>кількість договорів</t>
  </si>
  <si>
    <t>кількість громадян, яких буде забезпечено санаторно-курортним лікуванням</t>
  </si>
  <si>
    <t>кількість громадян, яким буде надана матеріальна допомога</t>
  </si>
  <si>
    <t>кількість пільговиків, які скористаються правом безоплатного проїзду</t>
  </si>
  <si>
    <t>кількість об'єктів                    ( будинків, квартир ), які буде відремонто-вано</t>
  </si>
  <si>
    <t>кількість осіб з інвалідністю, яких  буде забезпечено компенсацією за санаторно-курортне лікування</t>
  </si>
  <si>
    <t>задоволення потреб в соціальних послугах, осіб</t>
  </si>
  <si>
    <t>КУ  "Терито-ріальний центр соціального обслуговування (надання соціальних послуг)"</t>
  </si>
  <si>
    <t>узгодження інтересів роботодавців та найманих працівків, покращення стану соціально – трудових відносин на підприємствах міста</t>
  </si>
  <si>
    <t>відсутність 
трудових спорів, страйків та колективних звернень</t>
  </si>
  <si>
    <t>підвищення освітнього рівня роботодавців та голів профспілкових комітетів</t>
  </si>
  <si>
    <t>додержання 
норм чинного законодавства</t>
  </si>
  <si>
    <t>узгодження інтересів роботодавців та найманих працівників, покращення стану соціально – трудових відносин на підприємствах міста</t>
  </si>
  <si>
    <t xml:space="preserve">узгодження інтересів роботодавців та найманих працівників, покращення стану соціально – трудових відносин </t>
  </si>
  <si>
    <t>кількість проведених заходів</t>
  </si>
  <si>
    <t>1 (у разі співфінансування з обласного бюджету — 2)</t>
  </si>
  <si>
    <t>кількість впорядкованого житла, од.</t>
  </si>
  <si>
    <t>кількість учасників спортивних заходів, змагань</t>
  </si>
  <si>
    <t>кількість отримувачів винагород, премій</t>
  </si>
  <si>
    <t>кількість проведених зборів, змагань</t>
  </si>
  <si>
    <t xml:space="preserve">кількість спортінвентарю, спортивної форми, од. </t>
  </si>
  <si>
    <t>кількість спортивного інвентарю, спортивної форми, од.</t>
  </si>
  <si>
    <t>кількість тренажерів, спортивного інвентарю та обладнання, од.</t>
  </si>
  <si>
    <t xml:space="preserve">кількість господарського інвентарю, обладнання, од. </t>
  </si>
  <si>
    <t>кількість об'єктів</t>
  </si>
  <si>
    <t>кількість  об'єктів</t>
  </si>
  <si>
    <t>кількість актів</t>
  </si>
  <si>
    <t>кількість  заходів</t>
  </si>
  <si>
    <t xml:space="preserve">КЗ "Слов'янський краєзнавчий музей" </t>
  </si>
  <si>
    <t>кількість ПКД</t>
  </si>
  <si>
    <t>КЗ "Центр культури і довкілля м.Слов'янська"</t>
  </si>
  <si>
    <t>КПСМНЗ "Школа мистецтв м.Слов'янська"</t>
  </si>
  <si>
    <t>Відділ культури,  підпорядковані заклади</t>
  </si>
  <si>
    <t>охорона поверхневих водних об'єктів від забруднення, збереження їх водності</t>
  </si>
  <si>
    <t xml:space="preserve">Слов'янська міська рада, відділ з питань цивільного захисту, мобілізаційної та оборонної роботи, міські служби цивільного захисту, управління житлово-комунального господарства, виконавчі органи міської ради </t>
  </si>
  <si>
    <t>встановлення електросирен централізованого запуску, од.</t>
  </si>
  <si>
    <t xml:space="preserve">укриття керівного складу міста, осіб </t>
  </si>
  <si>
    <t xml:space="preserve">придбання: ноутбуків, од. </t>
  </si>
  <si>
    <t>Забезпечення попередження та оперативного реагування на НС медико-біологічного характеру</t>
  </si>
  <si>
    <t>Забезпечення умов нормальної життєдіяльності на запасному пункті управління. Підвищення стійкості управління в особливий період</t>
  </si>
  <si>
    <t>Створення місць для масового відпочинку населення на водних об'єктах; відновлення функціонування рятувальної станції; навчання населення правилам безпечної поведінки на воді</t>
  </si>
  <si>
    <t>Усього по Розділу 22</t>
  </si>
  <si>
    <t>кількість консультацій з громадськістю</t>
  </si>
  <si>
    <t>кількість соцопитувань</t>
  </si>
  <si>
    <t>кількість засідань</t>
  </si>
  <si>
    <t xml:space="preserve">кількість заходів
</t>
  </si>
  <si>
    <t>7                  4</t>
  </si>
  <si>
    <t xml:space="preserve">кількість публікацій; проведено семінарів </t>
  </si>
  <si>
    <t>кількість енергетичних сертифікатів</t>
  </si>
  <si>
    <t>Вдосконалення роботи ринків</t>
  </si>
  <si>
    <t xml:space="preserve">
1 
2 </t>
  </si>
  <si>
    <t>Підтримка та розвиток малого підприємництва</t>
  </si>
  <si>
    <t>Слов'янська міська рада, відділ торгівлі і захисту прав споживачів</t>
  </si>
  <si>
    <t>6
2</t>
  </si>
  <si>
    <t>Розшириння мережі підприємств побутового обслуговування населення</t>
  </si>
  <si>
    <t>5/21</t>
  </si>
  <si>
    <t xml:space="preserve">Впровадження видів побутових послуг, які раніше не надавались у місті                          
</t>
  </si>
  <si>
    <t>5/9</t>
  </si>
  <si>
    <t>Модернізація, технічне переоснащення, приведення до вимог сучасного дизайну</t>
  </si>
  <si>
    <t>Проведення нарад, семінарів, засідань за круглим столом щодо обговорення проблемних питань в сфері захисту прав споживачів та шляхів іх вирішення</t>
  </si>
  <si>
    <t>-
-</t>
  </si>
  <si>
    <t>Відділ освіти</t>
  </si>
  <si>
    <t>Поповнення бібліотечних фондів сучасними підручниками</t>
  </si>
  <si>
    <t>Оновлення розвивального середовища дошкільних навчальних закладів</t>
  </si>
  <si>
    <t xml:space="preserve">Забезпечення  гарячим харчуванням учнів 1-4 класів та учнів пільгових категорій </t>
  </si>
  <si>
    <t xml:space="preserve">близько 5100 </t>
  </si>
  <si>
    <t>Супровід дітей, які опинилися у складних життєвих умовах</t>
  </si>
  <si>
    <t>Оздоровлення дітей  пільгових категорій у пришкільних таборах</t>
  </si>
  <si>
    <t>Утримання закладів позашкільної освіти та табору "Лісова казка"</t>
  </si>
  <si>
    <t>Забезпечення  всіх закладів освіти підключенням до пульту термінового виклику охорони</t>
  </si>
  <si>
    <t>Придбання та обслуговування засобів протипожежної безпеки</t>
  </si>
  <si>
    <t xml:space="preserve">Проведення навчання з цивільного захисту, охорони праці, пожежної безпеки </t>
  </si>
  <si>
    <t>Монтаж байпасів, заміна клапанів на пожежних рукавах</t>
  </si>
  <si>
    <t>Профілактика електрогосподарства закладів освіти</t>
  </si>
  <si>
    <t>Організація, проведення та участь у Всеукраїнській дитячо-юнацькій військово-патриотичній грі "Сокіл" ("Джура")</t>
  </si>
  <si>
    <t>ІІ етапи</t>
  </si>
  <si>
    <t>Оновлення матеріально-технічної бази закладів позашкільної освіти</t>
  </si>
  <si>
    <t>Забезпечення участі вихованців та педагогів у позашкільних заходах</t>
  </si>
  <si>
    <t>не    визначена</t>
  </si>
  <si>
    <t>кількість переможців, осіб</t>
  </si>
  <si>
    <t>не       визначена</t>
  </si>
  <si>
    <t xml:space="preserve">Стимулювання обдарованої молоді </t>
  </si>
  <si>
    <t>кількість стипендиатів, осіб</t>
  </si>
  <si>
    <t>14.3.1</t>
  </si>
  <si>
    <t>14.3.2</t>
  </si>
  <si>
    <t>Удосконалення кадрової політики</t>
  </si>
  <si>
    <t>Забезпечення хворих на ВІЛ-інфекцію і СНІД  та профілактика ВІЛ-інфекції</t>
  </si>
  <si>
    <t>Забезпечення хворих на туберкульоз та профілактика захворювання</t>
  </si>
  <si>
    <t>Забезпечення продовольчими пакетами на амбулаторному лікуванні</t>
  </si>
  <si>
    <t>Забезпечення хворих на цукровий та нецукровий діабет</t>
  </si>
  <si>
    <t>Забезпечення хворих на вірусний гепатит С</t>
  </si>
  <si>
    <t xml:space="preserve">Закупівля лікарських засобів </t>
  </si>
  <si>
    <t>Закупівля діагностичних засобів</t>
  </si>
  <si>
    <t>Забезпечення населення міста медичними імунобіологічними препаратами проти вакцинокерованих інфекцій, зокрема сказу, правцю, ботулізму, туляремії тощо</t>
  </si>
  <si>
    <t>Закупівля вакцин</t>
  </si>
  <si>
    <t>Закупівля анатоксинів та сироваток</t>
  </si>
  <si>
    <t>Закупівля виробів медичного призначення, у т.ч. індикаторних карток</t>
  </si>
  <si>
    <t>Забезпечення онкологічних хворих</t>
  </si>
  <si>
    <t>Забезпечення пільгової категорії населення</t>
  </si>
  <si>
    <t>Забезпечення пільгової категорії населення зубним протезуванням</t>
  </si>
  <si>
    <t>Забезпечення пільгової категорії населення слуховими апаратами</t>
  </si>
  <si>
    <t>дітей</t>
  </si>
  <si>
    <t xml:space="preserve">Забезпечення хворих на орфанні захворювання виробами медичного призначення </t>
  </si>
  <si>
    <t xml:space="preserve">дорослих хворих </t>
  </si>
  <si>
    <t>Забезпечення хворих на гемофілію факторами згортання крові для надання екстреної медичної допомоги</t>
  </si>
  <si>
    <t>дорослих</t>
  </si>
  <si>
    <t>Забезпечення хворих на хронічну ниркову недостатність лікарськими засобами та медичними виробами</t>
  </si>
  <si>
    <t xml:space="preserve">Забезпечення сучасними методами пренатальної діагностики вродженої та спадкової патології вагітних групи ризику 100% -вим охопленням </t>
  </si>
  <si>
    <t xml:space="preserve">Забезпечення медикаментами для надання невідкладної допомоги (при тяжких гестозах, септичних ускладненнях та анеміях тощо) </t>
  </si>
  <si>
    <t>у т.ч. засоби для зупинки кровотеч місцевої дії</t>
  </si>
  <si>
    <t>Забезпечення дітей, хворих на фенілкетонурію, продуктами лікувального харчування</t>
  </si>
  <si>
    <t>Забезпечення дітей перших двох років життя з малозабезпечених сімей пільговим харчуванням</t>
  </si>
  <si>
    <t>Забезпечення хворих дорослого віку, страждаючих на ЮРА, медикаментами</t>
  </si>
  <si>
    <t>Забезпечення лікарськими засобами хворих на розсіяний склероз</t>
  </si>
  <si>
    <t>Відділ охорони здоров'я, управління житлово-комунального господарства</t>
  </si>
  <si>
    <t>кількість схем</t>
  </si>
  <si>
    <t>кількість лічильників теплової енергії</t>
  </si>
  <si>
    <t>кількість насосних станцій</t>
  </si>
  <si>
    <t>кількість майданчиків</t>
  </si>
  <si>
    <t>кількість комітетів мікрорайонів</t>
  </si>
  <si>
    <t>кількість начальних кабінетів</t>
  </si>
  <si>
    <t>кількість закладів</t>
  </si>
  <si>
    <t>кількість учасників</t>
  </si>
  <si>
    <t>кількість дітей, яким встановлено пробу Манту</t>
  </si>
  <si>
    <t>кількість щеплень (імунізація мед.працівників гепатит В, імунізація мед.працівників, хворих, які знаходяться на Д обліку проти грипу)</t>
  </si>
  <si>
    <t>кількість проведених сеансів гемодіалізу</t>
  </si>
  <si>
    <t>розроблене положення</t>
  </si>
  <si>
    <t>Усього по Розділу 8</t>
  </si>
  <si>
    <t>Забезпечити надання пільг батькам загиблих в Афганістані  в межах норм споживання</t>
  </si>
  <si>
    <t>Надання разової грошової допомоги батькам загиблим в Афганістані</t>
  </si>
  <si>
    <t>кількість сімей, яким  буде надано грошову допомогу</t>
  </si>
  <si>
    <t>Надання пільг на житлово-комунальні послуги Почесним громадянам міста та їх вдовам</t>
  </si>
  <si>
    <t>Надання матеріальної допомоги до ювілейних дат Почесним громадянам міста</t>
  </si>
  <si>
    <t>Надання грошової допомоги на поховання та встановлення надгробка Почесним громадянам міста</t>
  </si>
  <si>
    <t xml:space="preserve">кількість осіб, якій буде надано грошову допомогу  </t>
  </si>
  <si>
    <t>кількість пільговиків, які отримують пільгу</t>
  </si>
  <si>
    <t>кількість осіб, які отримуватимуть допомогу</t>
  </si>
  <si>
    <t xml:space="preserve">Надання матеріальної допомоги військовослужбовцям, звільненим з військової строкової служби 
</t>
  </si>
  <si>
    <t>Надання грошової допомоги особам, які досягли 100 річного віку</t>
  </si>
  <si>
    <t>Надання матеріальної допомоги бездомним громадянам, та особам звільненим з місць позбавлення волі</t>
  </si>
  <si>
    <t>Надати грошову та натуральну допомогу малозабезпеченим сім'ям, самотнім пенсіонерам, особам з інвалідністю</t>
  </si>
  <si>
    <t>Придбання бланків посвідчень батьків та дитини з багатодітної сім'ї (в тому числі делегування коштів до обласного бюджету)</t>
  </si>
  <si>
    <t>кількість посвідчень</t>
  </si>
  <si>
    <t>Стенд кантовки</t>
  </si>
  <si>
    <t>червень-січень 2020</t>
  </si>
  <si>
    <t>березень-листопад 2020</t>
  </si>
  <si>
    <t>січень-листопад 2020</t>
  </si>
  <si>
    <t>травень-вересень 2020</t>
  </si>
  <si>
    <t>Капітальний ремонт вертикально-фрезувального верстата 6РІЗ-2 шт</t>
  </si>
  <si>
    <t>січень-червень  2020</t>
  </si>
  <si>
    <t>Придбання токарного центру Lynx21OOMA</t>
  </si>
  <si>
    <t>Придбання токарного центру PUMA2600LY</t>
  </si>
  <si>
    <t>квітень-червень 2020</t>
  </si>
  <si>
    <t>Придбання листозгинальної машини МЛЧ1725</t>
  </si>
  <si>
    <t>серпень-жовтень 2020</t>
  </si>
  <si>
    <t>Покращення якості та конкурентоспроможності продукції</t>
  </si>
  <si>
    <t>Підтвердження стандарту якості ISO 9001-2015</t>
  </si>
  <si>
    <t>січень 2020</t>
  </si>
  <si>
    <t>Модернізація фрезувального верстата з ЧПУ ГФ2171</t>
  </si>
  <si>
    <t>квітень-вересень 2020</t>
  </si>
  <si>
    <t>Коксонапрямок з безпиловою  видачею коксу</t>
  </si>
  <si>
    <t>1.3.4 Сприяти виходу підприємств регіону на ринки Європейського Союзу, Азії та інші міжнародні ринки (у т.ч. сертифікації продукції, запровадженню стандартів, поширенню та обміну інформацією)</t>
  </si>
  <si>
    <t>Підписання документів міжнародного та міжрегіонального характеру (Договорів, Угод, Меморандумів, Протоколів)</t>
  </si>
  <si>
    <t>кількість укладених документів</t>
  </si>
  <si>
    <t>Відзначення Дня Європи в м.Слов'янськ</t>
  </si>
  <si>
    <t xml:space="preserve">Формування та оновлення портфелю інвестиційних пропозицій, зокрема розробка інвестиційного паспорту міста </t>
  </si>
  <si>
    <t>Витрати, спрямовані на розвиток, ремонт та утримання об'єктів та елементів благоустрою, в тому числі придбання малих архітектурних форм та вуличних меблів</t>
  </si>
  <si>
    <t>благоустрій ринків, у т.ч.
- ремонт,од.
- модернізація мат.-техн.бази, од.</t>
  </si>
  <si>
    <t>наради
майстер-класи</t>
  </si>
  <si>
    <t>підприємства сфери побуту, од./роб.місце</t>
  </si>
  <si>
    <t>нові види послуг
од./роб.місць</t>
  </si>
  <si>
    <t>підприємства сфери побуту, од.</t>
  </si>
  <si>
    <t>наради, семінари, засідання</t>
  </si>
  <si>
    <t>консультаційно-інформаційна служба "гаряча лінія"</t>
  </si>
  <si>
    <t>Здійснення компенсації
роботодавцям витрат на
оплату праці за
працевлаштованих
безробітних з числа ВПО на
умовах строкових трудових
договорів</t>
  </si>
  <si>
    <t>Розроблення генерального плану м.Слов'янська з планом зонування території в його складі</t>
  </si>
  <si>
    <t>Проведення інвентаризації земель не сільськогосподарського призначення в межах м.Слов'янська</t>
  </si>
  <si>
    <t>Слов'янська міська рада, відділ раціонального використання земельних ресурсів</t>
  </si>
  <si>
    <t>Проведення незалежної експертної грошової оцінки для викупу земельних ділянок, на яких розташовані об'єкти нерухомого майна, що перебуває у власності</t>
  </si>
  <si>
    <t>Забезпечити виплату допомоги на дітей, які перебувають під опікою чи піклуванням, згідно з Законом України «Про державну допомогу сім'ям з дітьми» від 22.03.2001 №2334-ІІІ</t>
  </si>
  <si>
    <t>Забезпечити виплату тимчасової державної допомоги дітям, батьки яких ухиляються від сплати аліментів, не мають можливості утримувати дитину або місце проживання їх невідоме, згідно з постановою КМУвід  22.02.2006 №189</t>
  </si>
  <si>
    <t>кількість громадян, яким буде призначена допомога, осіб</t>
  </si>
  <si>
    <t xml:space="preserve">Забезпечити надання одноразової матеріальної допомоги родині, в якій народилася трійня та які зареєстровані і мешкають на території Слов'янської міської ради
</t>
  </si>
  <si>
    <t>Проведення вогнезахисної обробки дерев'яних конструкцій горищних приміщень будівлі за адресою: м. Слов'янськ, вул.Вільна, 7а</t>
  </si>
  <si>
    <t>Капітальний ремонт фасаду будівлі КУ "Територіальний центр соціального обслуговування (надання соціальних послуг) Слов'янської міської ради Донецької області" за адресою: м. Слов'янськ, вул.Вільна, 7а</t>
  </si>
  <si>
    <t>Поточний ремонт перукарні (кімнати) КУ "Територіальний центр соціального обслуговування (надання соціальних послуг) Слов'янської міської ради Донецької області" за адресою: м. Слов'янськ, вул.Вільна, 7а</t>
  </si>
  <si>
    <t>Придбання тест/систем, реактивів та систем відбору крові задля добровільного консультування і тестування на ВІЛ-інфекцію та обстеження ВІЛ-інфікованих пацієнтів, що перебувають під медичним наглядом</t>
  </si>
  <si>
    <t>Придбання лікарських засобів задля профілактики  та лікування опортуністичних інфекцій, супутніх станів та захворювань у ВІЛ-інфікованих та хворих на СНІД</t>
  </si>
  <si>
    <t>Надання фінансової допомоги провідним спортсменам (стипендія Слов'янської міської ради провідним та перспективним спортсменам міста)</t>
  </si>
  <si>
    <t>Заходи щодо сприяння розвитку футболу в Слов'янську: підтримка ФК "Слов'янськ"; інших аматорських футбольних команд (які виступають у офіційних заходах згідно календаря Федерації футболу Донецької області); придбання спортивного інвентарю, обладнання; спортивної форми</t>
  </si>
  <si>
    <t>Придбання системи фільтрації води для плавального басейну КЗ "Фізкультурно-оздоровчий комплекс м.Слов'янська"</t>
  </si>
  <si>
    <t xml:space="preserve">КЗ "Централізована система публічних бібліотек м.Слов'янська" </t>
  </si>
  <si>
    <t>Надання одноразової матеріальної допомоги демобілізованим учасникам бойових дій в період проведення АТО у розмірі 5000 грн (за зверненням)</t>
  </si>
  <si>
    <t>Надання одноразової матеріальної допомоги одному з батьків, опікуну або законному представнику неповнолітньої дитини загиблого учасника антитерористичної операції  у розмірі 10000 грн</t>
  </si>
  <si>
    <t>Надання одноразової матеріальної допомоги при звільненні у 2019-2020 рр. з військової служби за контрактом учасникам бойових дій в період проведення антитерористичної операції у розмірі 2000 грн (за зверненням) за рахунок коштів місцевого бюджету</t>
  </si>
  <si>
    <t>забезпечення гарантованого рівня захисту населення від НС, що мешкає  в  прогнозованій зоні  хімічного  зараження, осіб</t>
  </si>
  <si>
    <t>приведення  захисних споруд  у  готовність до  прийому  мешканців міста у тому числі осіб з інвалідністю та мало мобільних груп міста у разі виникнення НС, осіб</t>
  </si>
  <si>
    <t xml:space="preserve">Розробка, виготовлення та розповсюдження пам'яток, буклетів та інших наочних матеріалів з питань цивільного захисту, пожежної безпеки та безпечної життєдіяльності  </t>
  </si>
  <si>
    <t>Забезпечення пільгової категорії населення твердим паливом та скрапленим газом</t>
  </si>
  <si>
    <t xml:space="preserve">Забезпечити надання  матеріальної допомоги  постраждалим внаслідок Чорнобильської катастрофи </t>
  </si>
  <si>
    <t>Забезпечити надання субсидії для відшкодування витрат на оплату житлово-комунальних послуг (за наявності виключного випадку не передбаченого чинним законодавством)</t>
  </si>
  <si>
    <t>кількість осіб, яким буде надано компенсацію</t>
  </si>
  <si>
    <t>Забезпечити  пільгове медичне обслуговування осіб, які постраждали внаслідок Чорнобильської катастрофи</t>
  </si>
  <si>
    <t>кількість осіб, яким буде надано пільги</t>
  </si>
  <si>
    <t>Забезпечити компенсаційні виплати особам з інвалідністю на бензин, ремонт, технічне обслуговування автомобілів, мотоколясок і на транспортне обслуговування</t>
  </si>
  <si>
    <t>Забезпечити встановлення телефонів особам з інвалідністю І і ІІ груп</t>
  </si>
  <si>
    <t>Забезпечити психологічну реабілітацію та соціально-професійну адаптацію учасників антитерористичної операції</t>
  </si>
  <si>
    <t>Забезпечити надання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антитерористичної операції</t>
  </si>
  <si>
    <t>кількість  осіб, яким буде надана  допомога</t>
  </si>
  <si>
    <t>Забезпечити виплату щомісячної допомоги учням закладів професійної (професійно-технічної) освіти, студентам (курсантам) закладів  фахової передвищої освіти, закладів вищої освіти з числа дітей - сиріт та дітей, позбавлених батьківського піклування, які перебувають на повному державному забезпеченні</t>
  </si>
  <si>
    <t xml:space="preserve">Погашення заборгованості за компенсаційні витрати за пільговий  проїзд автомобільним транспортом  за 2015 рік за рішенням  Господарського  суду Донецької області           </t>
  </si>
  <si>
    <r>
      <t>Капітальний ремонт вулично-дорожньої мережі м.Слов</t>
    </r>
    <r>
      <rPr>
        <sz val="12"/>
        <color rgb="FF000000"/>
        <rFont val="Calibri"/>
        <family val="2"/>
        <charset val="204"/>
      </rPr>
      <t>'</t>
    </r>
    <r>
      <rPr>
        <sz val="12"/>
        <color rgb="FF000000"/>
        <rFont val="Times New Roman"/>
        <family val="1"/>
        <charset val="204"/>
      </rPr>
      <t>янськ (встановлення світлофорного обладнання на перехресті вул. Лозановича - вул.Ярослава Мудрого)</t>
    </r>
  </si>
  <si>
    <t>Утримання та благоустрій місць поховань, поховання безрідних та фінансування робіт з інвентарізації земельних ділянок під кладовища</t>
  </si>
  <si>
    <t>Придбання контейнерів для змішаних твердих побутових відходів, 1,1 м3</t>
  </si>
  <si>
    <t>площа прибирання м2/об'єм вивезенного ТПВ м3</t>
  </si>
  <si>
    <t>кількість контейнерів, од.</t>
  </si>
  <si>
    <t>Забезпечити санаторно-курортним лікуванням постраждалих  учасників Революції Гідності та учасників антитерористичної операції</t>
  </si>
  <si>
    <t xml:space="preserve">Проходження медичних оглядів </t>
  </si>
  <si>
    <t>кількість оглядів, од.</t>
  </si>
  <si>
    <t>Утримання спортивних майданчиків</t>
  </si>
  <si>
    <t>Оснащення підводящих вуличних водопровідних мереж та вводів багатоповерхових житлових будинків м.Слов'янськ комерційними приладами обліку питної води (капітальний ремонт) 1етап</t>
  </si>
  <si>
    <t>Поточний ремонт пам'ятників, братських могил та інших місць поховань захисників Вітчизни</t>
  </si>
  <si>
    <t>Надання грошової компенсації витрат  на автомобільне паливо із розрахунку 50 літрів високооктанового бензину на місяць відповідно до діючих цін на паливо (за наявності власного автомобіля) особам, які мають особливі трудові заслуги перед  Батьківщиною-Герої Соціалістичної Праці, Герої України та повні кавалери ордена Трудової Слави</t>
  </si>
  <si>
    <t>Організація безпечного перевезення дітей до місця оздоровлення і відпочинку та у зворотньому напрямку ( в тому числі: сплата автотранспортних послуг, оплата праці супроводжуючих осіб, придбання та бронювання квитків, оплата добових, проживання тощо)</t>
  </si>
  <si>
    <t xml:space="preserve">кількість учнів  </t>
  </si>
  <si>
    <t>Проведення фізкультурно-масових заходів серед широких верств населення: змагань, турнірів, масових та урочистих заходів тощо; участь спортсменів, команд та організацій у регіональних, обласних, Всеукраїнських фізкультурно-масових заходах; виконання заходів щодо розвитку та підтримки комунального закладу «Слов'янський міський центр фізичного здоров'я населення «Спорт для всіх» на 2019-2020 роки</t>
  </si>
  <si>
    <t>КЗ "Слов'янський міський центр фізичного здоров'я населення «Спорт для всіх", відділ у справах сім'ї, молоді, фізичної культури та спорту</t>
  </si>
  <si>
    <t>КЗ "Слов'янський міський центр фізичного здоров'я населення "Спорт для всіх", відділ у справах сім'ї, молоді, фізичної культури та спорту</t>
  </si>
  <si>
    <t>Відділ у справах сім'ї, молоді, фізичної культури та спорту, КЗ "Фізкультурно-оздоровчий комплекс м.Слов'янська"</t>
  </si>
  <si>
    <t>Надання матеріальної допомоги прийомним сім'ям та будинкам сімейного типу до Дня захисту дітей</t>
  </si>
  <si>
    <t>Надання пільг на послуги зв'язку (абон.плата) за  користування стаціонарним телефоном Почесним громадянам міста та їх вдовам</t>
  </si>
  <si>
    <t>Сприяння підтримки недержавним громадським організаціям ветеранів та осіб з інвалідністю АТО</t>
  </si>
  <si>
    <t>Глюкометрами, в тому числі ланцетами</t>
  </si>
  <si>
    <t>Відповідно до сучасних стандартів лікування забезпечено: лікарськими засобами</t>
  </si>
  <si>
    <t>у тому числі діти</t>
  </si>
  <si>
    <t>Забезпечення контрацептивами (оральні, бар'єрні, ВМК та інші) жінок, яким вагітність та пологи загрожують життю</t>
  </si>
  <si>
    <t>3.5.1 Розвивати інфраструктуру системи охорони здоров'я</t>
  </si>
  <si>
    <t>Забезпечення хворих з захворюваннями сердцево-судинної системи та судино-мозкової системи</t>
  </si>
  <si>
    <t>Модернізація приймально-діагностичного відділення: придбання обладнання для КНП СМР "Міська клінічна лікарня м.Слов'янська"</t>
  </si>
  <si>
    <t>Модернізація відділення анестезіології та інтенсивної терапії– придбання обладнання, медичних та офісних меблів для КНП СМР "Міська клінічна лікарня м.Слов'янська"</t>
  </si>
  <si>
    <t>площа орендованого приміщення, м2</t>
  </si>
  <si>
    <t>загальна кількість хворих з ССЗ, яким проведено тромболізіс</t>
  </si>
  <si>
    <t>Надання пільг на оплату житлово- комунальних послуг у грошовій формі</t>
  </si>
  <si>
    <t>Реконструкція та ремонт об'єктів з метою компактного проживання внутрішньо переміщених осіб</t>
  </si>
  <si>
    <t>Передача міжбюджетних трансфертів на суми співфінансування заходів щодо фінансової підтримки суб'єктів малого підприємництва</t>
  </si>
  <si>
    <t>Утримання, ремонт та очищення зливових каналізаційних,  дренажних систем і колодязів</t>
  </si>
  <si>
    <t xml:space="preserve">Експлуатаційні витрати на утримання та ремонт водознижуючих насосних станцій (для обслуговування зливової каналізації та дренажних систем) </t>
  </si>
  <si>
    <t>кількість організацій, які отримають підтримку</t>
  </si>
  <si>
    <t>Здійснення компенсації у разі працевлаштування зареєстрованого безробітного з числа ВПО до роботодавця, розташованого не за місцем реєстрації безробітного в центрі зайнятості та не за місцем реєстрації його проживання чи перебування, такій особі за рахунок коштів Фонду одноразово виплачуються фактичні транспортні витрати на переїзд до іншої адміністративно-територіальної одиниці місця працевлаштування</t>
  </si>
  <si>
    <t>Слов'янська міська рада, Слов'янська районна державна лікарня ветеринарної медицини, 6 ДПРЗ ГУ ДСНС України у Донецькій області, Слов'янський ВП ГУНП України у Донецькій області, відділ з питань цивільного захисту, мобілізаційної та оборонної роботи</t>
  </si>
  <si>
    <t>протяжність підвідного газопроводу,км</t>
  </si>
  <si>
    <t>Надання пільг на послуги зв'язку (абон.плата) за користування  стаціонарним телефоном</t>
  </si>
  <si>
    <t>Провести передоплату періодичних видань для малозабезпечених верств населення та осіб з інвалідністю</t>
  </si>
  <si>
    <t>Провести передоплату періодичних видань для  ветеранів війни та праці</t>
  </si>
  <si>
    <t>Проведення ярмарку: свято врожаю "Осінь щедра і багата"</t>
  </si>
  <si>
    <t>Капітальний ремонт покрівлі будівлі повітродувної станції очисних споруд м.Слов'янськ</t>
  </si>
  <si>
    <t>2.1.1. Заохочувати і підтримувати участь громадян у прийнятті рішень через Громадські ради, консультації з громадськістю, а також розширювати можливості громадян, особливо вразливих верств населення, приймати участь у громадському житті</t>
  </si>
  <si>
    <t>кількість документів, од.</t>
  </si>
  <si>
    <t>Забезпечення здійснення стратегічної екологічної оцінки проєктів документів державного планування, які розробляються виконавчими органами міської ради</t>
  </si>
  <si>
    <t>13. Соціальний захист населення</t>
  </si>
  <si>
    <t>14. Підтримка сім'ї, дітей та молоді</t>
  </si>
  <si>
    <t>15. Захист прав дітей-сиріт та дітей, позбавлених батьківського піклування</t>
  </si>
  <si>
    <t>16. Освіта</t>
  </si>
  <si>
    <t>17. Охорона здоров'я</t>
  </si>
  <si>
    <t>18. Фізичне виховання та спорт</t>
  </si>
  <si>
    <t>19. Культура</t>
  </si>
  <si>
    <t>20. Заходи, пов'язані з наслідками проведення ООС, АТО на території міста. Підтримка внутрішньо переміщених осіб</t>
  </si>
  <si>
    <t>21. Охорона навколишнього природного середовища</t>
  </si>
  <si>
    <t>22. Захист населення і територій від надзвичайних ситуацій</t>
  </si>
  <si>
    <t>23. Розвиток інформаційного простору та громадянського суспільства</t>
  </si>
  <si>
    <t>Інформаційне забезпечення питань, оренди майна, судовий збір,  оплата послуг нотаріуса при вчиненні виконавчого напису</t>
  </si>
  <si>
    <t>16                                                                                                                                                                                            6                                                                                                                                            6</t>
  </si>
  <si>
    <t>7. Розвиток ринку внутрішньої торгівлі та надання побутових послуг населенню. Захист прав споживачів</t>
  </si>
  <si>
    <t>Збільшення обсягів продажу товарів вітчизняних товаровиробників, в т. ч. 
- розширення фірмової мережі,
- проведення ярмаркових заходів</t>
  </si>
  <si>
    <t>Придбання комп'ютерного, офісного та мережевого обладнання, обладнання для відеоспостереження, інших предметів довгострокового користування, меблів, засобів кондиціювання, побутової техніки</t>
  </si>
  <si>
    <t>кількість учасників заходів</t>
  </si>
  <si>
    <t>кількість придбаного  обладнання, од.</t>
  </si>
  <si>
    <t>одноразова виплата дітям-сиротам по досягненню 18-річчя, осіб</t>
  </si>
  <si>
    <t>кількість дітей пільгових категорій</t>
  </si>
  <si>
    <t xml:space="preserve">кількість відповідальних осіб </t>
  </si>
  <si>
    <t xml:space="preserve"> кількість закладів</t>
  </si>
  <si>
    <t>кількість етапів гри</t>
  </si>
  <si>
    <t>кількість придбаного спорядження та інвентарю, од.</t>
  </si>
  <si>
    <t>Обслуговування міських (регіональних, обласних, Всеукраїнських, міжнародних) спортивних та спортивно-масових заходів</t>
  </si>
  <si>
    <t>кількість спортсменів</t>
  </si>
  <si>
    <t>кількість  комплектів</t>
  </si>
  <si>
    <t>кількість  машин, од.</t>
  </si>
  <si>
    <t>кількість резинової крихти, т</t>
  </si>
  <si>
    <t xml:space="preserve">кількість  зборів, змагань </t>
  </si>
  <si>
    <t>кількість поїздок, од.</t>
  </si>
  <si>
    <t xml:space="preserve">кількість  матеріалів, витратних засобів, од. </t>
  </si>
  <si>
    <t>кількість ліфтів</t>
  </si>
  <si>
    <t>кількість спортивних майданчиків, од.</t>
  </si>
  <si>
    <t>кількість систем фільтрації води, од.</t>
  </si>
  <si>
    <t>загальна кількість паціентів</t>
  </si>
  <si>
    <t xml:space="preserve">кількість рентгенологічних досліджень, 
бактеріологічних досліджень, од.
</t>
  </si>
  <si>
    <t>кількість хворих</t>
  </si>
  <si>
    <t>кількість дітей</t>
  </si>
  <si>
    <t>загальна кількість хворих</t>
  </si>
  <si>
    <t>кількість онкологічних хворих</t>
  </si>
  <si>
    <t>загальна кількість пацієнтів, отримавших лікування</t>
  </si>
  <si>
    <t>кількість пільговиків</t>
  </si>
  <si>
    <t>кількість, осіб</t>
  </si>
  <si>
    <t>кільксть осіб</t>
  </si>
  <si>
    <t>кількість сімей</t>
  </si>
  <si>
    <t>кількість організацій</t>
  </si>
  <si>
    <t>кількість учасників АТО</t>
  </si>
  <si>
    <t>участь та організація науково-просвітницьких заходів, конкурсів, виставок,  видання буклетів на екологічну тематику,од.</t>
  </si>
  <si>
    <t xml:space="preserve">Проведення інвентаризації  пам'яток археологічної спадщини </t>
  </si>
  <si>
    <t xml:space="preserve">Організація та проведення культурно-мистецьких заходів, державних та професійних свят, ювілейних дат, фестивалів, конкурсів та інших культурно-масових заходів </t>
  </si>
  <si>
    <t xml:space="preserve">Придбання обладнання для технічного забезпечення сценічних заходів </t>
  </si>
  <si>
    <t xml:space="preserve">Модернізація сценічного обладнання </t>
  </si>
  <si>
    <t xml:space="preserve">Придбання звукопідсилювальної та освітлювальної апаратури </t>
  </si>
  <si>
    <t>кількість  апаратури, од.</t>
  </si>
  <si>
    <t>Встановлення прибрежно-захисних смуг в водоохоронних зонах с паспортизацією водойм, в т.ч. проєктні роботи</t>
  </si>
  <si>
    <t>Перепідготовка кадрів для центру первинної медико-санітарної допомоги, комунальних некомерційних підприємств</t>
  </si>
  <si>
    <t>Щомісячні доплати до заробітної плати медичним працівникам (лікарям), що надають первинну медичну допомогу</t>
  </si>
  <si>
    <t>Придбання житла (відомчого) для медичних працівників</t>
  </si>
  <si>
    <t xml:space="preserve">Заміна на пластикові сталевих труб опалення в багатоквартирних житлових будинках </t>
  </si>
  <si>
    <t xml:space="preserve">Капітальний ремонт елеваторних вузлів в багатоквартирних житлових будинках </t>
  </si>
  <si>
    <t xml:space="preserve">Відновлення систем автоматичного протипожежного захисту в будинках підвищеної поверховості </t>
  </si>
  <si>
    <t>Модернізація  та  капітальний  ремонт СД, ліфтів житлового фонду ОСББ,  у т.ч. термін експлуатації яких більше 25 років</t>
  </si>
  <si>
    <t xml:space="preserve">Капітальний ремонт (вибірковий) житлового фонду ОСББ </t>
  </si>
  <si>
    <t xml:space="preserve">Розробка схеми оптимізації теплопостачання </t>
  </si>
  <si>
    <t>Капітальний ремонт пожежних гідрантів висотою 1500мм</t>
  </si>
  <si>
    <t>Капітальний ремонт пожежних гідрантів висотою 1250мм</t>
  </si>
  <si>
    <t>Діяльність Консалтингового простору "Перспектива" у центрі зайнятості. Системна інформаційно-консультаційна робота з активізації та підтримки підприємницької ініціативи шляхом проведення тренінгів, семінарів, круглих столів та інших тематичних заходів щодо можливості організації та розширення власної справи</t>
  </si>
  <si>
    <t>Розробка проєктно-кошторисної документації на реставрацію нежитлової будівлі пам'ятки архітектури та містобудування місцевого значення "Дзевульський і Лянге" за адресою: вул.Вокзальна, 2Е</t>
  </si>
  <si>
    <t xml:space="preserve">Розробка проєктно-кошторисної документації  на капітальний ремонт даху та фасаду КЗ "Слов'янський краєзнавчий музей" </t>
  </si>
  <si>
    <t xml:space="preserve">Коригування проєктно-кошторисної документації по об'єкту: "Капітальний ремонт будівлі Центральної бібліотеки КЗ "ЦСПБ м.Слов'янська" за адресою: м.Слов'янськ, пл.Соборна,2А"  </t>
  </si>
  <si>
    <t xml:space="preserve">Розробка проєктно-кошторисної документації на капітальний ремонт будівлі бібліотеки-філії №5 КЗ «ЦСПБ м.Слов'янська» </t>
  </si>
  <si>
    <t>Коригування проєктно-кошторисної документації по об'єкту "Капітальний ремонт спортивної зали КПНЗ «Міська КДЮСШ», розташованої по вул.Вокзальна (вул.Свердлова), 59 в м.Слов'янськ (заміна підлоги у спортивному залі)"</t>
  </si>
  <si>
    <t>Розробка проєктно-кошторисної документації на будівництво районного парку "Лісний"</t>
  </si>
  <si>
    <t>Налагодження зв'язків з інвесторами (форуми, бізнес-зустрічі тощо) та участь у заходах з метою рекламування економічного потенціалу і представлення інвестиційних проєктів</t>
  </si>
  <si>
    <t>Заходи із створення безперешкодного доступу для осіб з інвалідністю</t>
  </si>
  <si>
    <t>Погодження з Донецьким обласним територіальним відділенням Антимонопольного комітету України проєктів рішень, які можуть призвести до обмеження, недопущення, усунення чи створення конкуренції</t>
  </si>
  <si>
    <t>Міський конкурс з визначення програм (проєктів, заходів), розроблених громадськими організаціями для виконання (реалізації) яких надається фінансова підтримка. (За пріоритетними напрямками, в рамках соціального замовлення: підтримка молодіжних ініціатив; діяльність молодіжних центрів; соціальні послуги (підтримка, реабілітація осіб) постраждалих від гендерно-обумовленого насильства, торгівлі людьми тощо)</t>
  </si>
  <si>
    <t>кількість ПКД з позитивним експертним звітом, од.</t>
  </si>
  <si>
    <t>кількість  ПКД з позитивним експертним звітом, од.</t>
  </si>
  <si>
    <t>кількість                            ПКД, од.</t>
  </si>
  <si>
    <t>Розробка та впровадження проєкту "Створення бізнес- центру для розвитку підприємництва м.Слов'янськ"</t>
  </si>
  <si>
    <t>Коригування проєктно-кошторисної документації по об'єкту «Реконструкція стадіону КПНЗ «Міська КДЮСШ " за адресою: м.Слов'янськ, вул.Григорія Данилевського, 114б" (реконструкція адміністративної будівлі)"</t>
  </si>
  <si>
    <t>Розробка Положення про проведення конкурсу з визначення програм (проєктів, заходів), розроблених інститутами громадянського суспільства, для виконання (реалізації) яких надається фінансова підтримка</t>
  </si>
  <si>
    <t>Вагон коксотушільний            V-21,6 м3</t>
  </si>
  <si>
    <t>Вагон коксотушільний            V-40,2 м3</t>
  </si>
  <si>
    <t xml:space="preserve">Виконавчі органи Слов'янської міської ради                            </t>
  </si>
  <si>
    <t>Управління економічного та інвестиційного розвитку, виконавчі органи Слов'янської міської ради</t>
  </si>
  <si>
    <t>кількість інформаційних документів, од.</t>
  </si>
  <si>
    <t>Розробка, виготовлення та розповсюдження промоційних матеріалів на різноманітних  заходах (у тому числі під час зустрічей делегацій з інших країн,  ділових поїздок за кордон та в містах-побратимах)  
- відео, банери, виставкові стенди, сувенірна продукція</t>
  </si>
  <si>
    <t>кількість промоційних матеріалів, од.</t>
  </si>
  <si>
    <t xml:space="preserve">кількість залучених партнерів  </t>
  </si>
  <si>
    <t>Обстеження ділянок вулично-дорожньої мережі, на яких планується відкриття нових або перегляд діючих маршрутів руху транспортних засобів, залучених до перевезення пасажирів</t>
  </si>
  <si>
    <t>Виконавчі органи Слов'янської міської ради</t>
  </si>
  <si>
    <t>кількість придбаних тролейбусів, од.</t>
  </si>
  <si>
    <t>кількість маршрутів, од.</t>
  </si>
  <si>
    <t>Відділ торгівлі і захисту прав споживачів, суб'єкти господарювання</t>
  </si>
  <si>
    <t>кількість працевлаштованих з компенсацією роботодавцям  єдиного внеску</t>
  </si>
  <si>
    <t>Стимулювання розвитку підприємницької ініціативи клієнтів служби зайнятості шляхом надання одноразової виплати допомоги по безробіттю</t>
  </si>
  <si>
    <t>Здійснення компенсації роботодавцю єдиного внеску за працевлаштованих безробітних на нові робочі місця</t>
  </si>
  <si>
    <t>Міський центр зайнятості, виконавчі органи Слов'янської міської влади</t>
  </si>
  <si>
    <t>кількість лікарів, осіб</t>
  </si>
  <si>
    <t>кількість житла</t>
  </si>
  <si>
    <t>Впровадження та розвиток єдиної медичної інформаційної системи охорони здоров'я</t>
  </si>
  <si>
    <t>Забезпечувати  безкоштовною рентген плівкою, реактивами для проведення профоглядів  на ТБ осіб з визначених груп «ризику» (в першу чергу - ВІЛ-інфікованих, звільнених з місць позбавлення волі, контактних з вогнищ ТБ, безпритульних)</t>
  </si>
  <si>
    <t>Закуповувати одноразові контейнери для збору мокротиння та транспортувати у бактеріоскопічний пункт</t>
  </si>
  <si>
    <t>кількість бактеріоскопічних обстежень на 1000 дорослого населення</t>
  </si>
  <si>
    <t>Цукорознижаючими препаратами та лікарськими засобами  хворих на нецукровий діабет</t>
  </si>
  <si>
    <t>Забезпечення дітей, вагітних хворих на цукровий діабет витратними матеріалами (голки, тест-смужки та ін.)</t>
  </si>
  <si>
    <t>26
3</t>
  </si>
  <si>
    <t>Організація паліотивної допомоги хворим на онкологічну патологію та больовий синдром</t>
  </si>
  <si>
    <t>Лікарськими засобами для надання невідкладної медичної допомоги, в тому числі фібрінолітичними препаратами</t>
  </si>
  <si>
    <t>Забеспечення лікарськими засобами пільгові групи населення та хворих за певними категоріями захворювань, ветеранів праці та осіб похилого віку</t>
  </si>
  <si>
    <t xml:space="preserve">кількість осіб </t>
  </si>
  <si>
    <t xml:space="preserve">Забезпечення пільгової категорії населення голосовим протезуванням </t>
  </si>
  <si>
    <t>Забезпечення пільгової категорії населення виробами медичного призначення (калоприймачі, сечоприймачі, памперси, високо поглинаючі прокладки)</t>
  </si>
  <si>
    <t>Реабілітація дітей на Слов'янському курорті</t>
  </si>
  <si>
    <t>Забезпечення  лікарськими засобами дітей, хворих на гіпофізарний нанізм</t>
  </si>
  <si>
    <t>кількість курсівок,од.</t>
  </si>
  <si>
    <t xml:space="preserve">кількість  дітей </t>
  </si>
  <si>
    <t xml:space="preserve">Забезпечення хворих на орфанні захворювання </t>
  </si>
  <si>
    <t>Надання медичної допомоги жінкам фертильного віку, вагітним та дітям</t>
  </si>
  <si>
    <t>Придбання транспортного кювезу для  новонароджених, у т.ч. і для недоношених</t>
  </si>
  <si>
    <t>Забезпечення медикаментами при акушерських кровотечах</t>
  </si>
  <si>
    <t>Відділ охорони здоров'я</t>
  </si>
  <si>
    <t>Забезпечити туберкуліном та витратними матеріалами для обов'язкової щорічної туберкулінодіагностики дітям 1-14 років, в першу чергу – з груп "ризику"</t>
  </si>
  <si>
    <t>кількість жінок</t>
  </si>
  <si>
    <t>кількість об'єктів, од.</t>
  </si>
  <si>
    <t>кількість реалізованих проєктів</t>
  </si>
  <si>
    <t xml:space="preserve">Висвітлення  діяльності Слов'янської міської ради, її виконавчих органів на офіційному вебсайті та в засобах масової інформації </t>
  </si>
  <si>
    <t>Утримання, ремонт та будівництво об'єктів зовнішнього освітлення</t>
  </si>
  <si>
    <t>2.2.1 Надавати допомогу та підтримку процесу об'єднання місцевих громад шляхом сприяння процесу узгодження між громадами, а також інституційному та організаційному зміцненню</t>
  </si>
  <si>
    <t>кількість оголошених проєктів, од.</t>
  </si>
  <si>
    <t xml:space="preserve">№ і назва завдання Стратегії розвитку Донецької області на період до 2020 року </t>
  </si>
  <si>
    <r>
      <rPr>
        <i/>
        <sz val="12"/>
        <rFont val="Times New Roman"/>
        <family val="1"/>
        <charset val="204"/>
      </rPr>
      <t xml:space="preserve">Інші завдання: </t>
    </r>
    <r>
      <rPr>
        <sz val="12"/>
        <rFont val="Times New Roman"/>
        <family val="1"/>
        <charset val="204"/>
      </rPr>
      <t>Модернізація та зростання промислового виробництва</t>
    </r>
  </si>
  <si>
    <t xml:space="preserve">кількість кредитів, за якими необхідно погашати відсотки, од;
сума отриманих кредитів, тис.грн
</t>
  </si>
  <si>
    <t xml:space="preserve">Участь у міських, національних та міжнародних інвестиційних проєктах, проєктах міжнародної технічної допомоги, виставках, форумах, виставках-ярмарках, у тому числі:
- "Економічна підтримка Східної України", проєкт USAID;
- Програма ООН із відновлення та розбудови миру "Ефективне врядування та залучення громадян для покращення доступу для правосуддя, безпеки, охорони довкілля та соціальної згуртованості на сході України"  </t>
  </si>
  <si>
    <r>
      <t xml:space="preserve"> світлофорний об</t>
    </r>
    <r>
      <rPr>
        <sz val="12"/>
        <color rgb="FF000000"/>
        <rFont val="Calibri"/>
        <family val="2"/>
        <charset val="204"/>
      </rPr>
      <t>'</t>
    </r>
    <r>
      <rPr>
        <sz val="12"/>
        <color rgb="FF000000"/>
        <rFont val="Times New Roman"/>
        <family val="1"/>
        <charset val="204"/>
      </rPr>
      <t>єкт</t>
    </r>
  </si>
  <si>
    <t>ПАТ "Слов'янський машинобудівний завод"</t>
  </si>
  <si>
    <r>
      <rPr>
        <i/>
        <sz val="12"/>
        <rFont val="Times New Roman"/>
        <family val="1"/>
        <charset val="204"/>
      </rPr>
      <t xml:space="preserve">Інші завдання: </t>
    </r>
    <r>
      <rPr>
        <sz val="12"/>
        <rFont val="Times New Roman"/>
        <family val="1"/>
        <charset val="204"/>
      </rPr>
      <t>Розвиток мережі міських автобусних маршрутів загального користування</t>
    </r>
  </si>
  <si>
    <t xml:space="preserve">Створення дорожньої карти інвестора
</t>
  </si>
  <si>
    <r>
      <rPr>
        <i/>
        <sz val="12"/>
        <rFont val="Times New Roman"/>
        <family val="1"/>
        <charset val="204"/>
      </rPr>
      <t xml:space="preserve">Інші завдання: </t>
    </r>
    <r>
      <rPr>
        <sz val="12"/>
        <rFont val="Times New Roman"/>
        <family val="1"/>
        <charset val="204"/>
      </rPr>
      <t xml:space="preserve">Сприяння залученню фінансово-кредитних ресурсів у сферу малого підприємництва </t>
    </r>
  </si>
  <si>
    <r>
      <t xml:space="preserve">Інші завдання: </t>
    </r>
    <r>
      <rPr>
        <sz val="12"/>
        <rFont val="Times New Roman"/>
        <family val="1"/>
        <charset val="204"/>
      </rPr>
      <t>Підвищення ефективності реалізації державної регуляторної політики шляхом вдосконалення правового регулювання господарських відносин</t>
    </r>
  </si>
  <si>
    <t>кількість документів</t>
  </si>
  <si>
    <r>
      <rPr>
        <i/>
        <sz val="12"/>
        <rFont val="Times New Roman"/>
        <family val="1"/>
        <charset val="204"/>
      </rPr>
      <t xml:space="preserve">Інші завдання: </t>
    </r>
    <r>
      <rPr>
        <sz val="12"/>
        <rFont val="Times New Roman"/>
        <family val="1"/>
        <charset val="204"/>
      </rPr>
      <t>Розвиток сфери торгівлі і ресторанного господарства</t>
    </r>
  </si>
  <si>
    <t xml:space="preserve">Суб'єкти господарювання, відділ торгівлі і захисту прав споживачів </t>
  </si>
  <si>
    <r>
      <rPr>
        <i/>
        <sz val="12"/>
        <rFont val="Times New Roman"/>
        <family val="1"/>
        <charset val="204"/>
      </rPr>
      <t xml:space="preserve">Інші завдання: </t>
    </r>
    <r>
      <rPr>
        <sz val="12"/>
        <rFont val="Times New Roman"/>
        <family val="1"/>
        <charset val="204"/>
      </rPr>
      <t>Розвиток сфери надання побутових послуг населенню</t>
    </r>
  </si>
  <si>
    <t>Відділ торгівлі і захисту прав споживачів</t>
  </si>
  <si>
    <r>
      <rPr>
        <i/>
        <sz val="12"/>
        <rFont val="Times New Roman"/>
        <family val="1"/>
        <charset val="204"/>
      </rPr>
      <t xml:space="preserve">Інші завдання: </t>
    </r>
    <r>
      <rPr>
        <sz val="12"/>
        <rFont val="Times New Roman"/>
        <family val="1"/>
        <charset val="204"/>
      </rPr>
      <t xml:space="preserve"> Реалізація Концепції державної політики у сфері захисту прав споживачів</t>
    </r>
  </si>
  <si>
    <t xml:space="preserve">кількість засідань, семінарів, круглих столів та інших тематичних заходів </t>
  </si>
  <si>
    <r>
      <rPr>
        <i/>
        <sz val="12"/>
        <rFont val="Times New Roman"/>
        <family val="1"/>
        <charset val="204"/>
      </rPr>
      <t xml:space="preserve">Інше завдання:   </t>
    </r>
    <r>
      <rPr>
        <sz val="12"/>
        <rFont val="Times New Roman"/>
        <family val="1"/>
        <charset val="204"/>
      </rPr>
      <t xml:space="preserve">                                Створення та підтримка позитивного туристичного іміджу, розвиток нових туристичних продуктів, збільшення кількості туристів</t>
    </r>
  </si>
  <si>
    <t xml:space="preserve">Виконавчі органи Слов'янської міської ради </t>
  </si>
  <si>
    <t>Проведення виставково-ярмарковіх заходів, присвячених святкуванню Дня кераміка</t>
  </si>
  <si>
    <r>
      <rPr>
        <i/>
        <sz val="12"/>
        <rFont val="Times New Roman"/>
        <family val="1"/>
        <charset val="204"/>
      </rPr>
      <t xml:space="preserve">Інші завдання:   </t>
    </r>
    <r>
      <rPr>
        <sz val="12"/>
        <rFont val="Times New Roman"/>
        <family val="1"/>
        <charset val="204"/>
      </rPr>
      <t>Створити умови для підтримки самоорганізації населення</t>
    </r>
  </si>
  <si>
    <r>
      <rPr>
        <i/>
        <sz val="12"/>
        <rFont val="Times New Roman"/>
        <family val="1"/>
        <charset val="204"/>
      </rPr>
      <t xml:space="preserve">Інші завдання: </t>
    </r>
    <r>
      <rPr>
        <sz val="12"/>
        <rFont val="Times New Roman"/>
        <family val="1"/>
        <charset val="204"/>
      </rPr>
      <t xml:space="preserve">Впорядкування майнових відносин щодо здійснення реєстрації права власності на нерухоме майно комунальної власності </t>
    </r>
  </si>
  <si>
    <r>
      <rPr>
        <i/>
        <sz val="12"/>
        <rFont val="Times New Roman"/>
        <family val="1"/>
        <charset val="204"/>
      </rPr>
      <t xml:space="preserve">Інші завдання: </t>
    </r>
    <r>
      <rPr>
        <sz val="12"/>
        <rFont val="Times New Roman"/>
        <family val="1"/>
        <charset val="204"/>
      </rPr>
      <t xml:space="preserve"> Ефективне використання майна комунальної власності, поповнення бюджету від продажу майна</t>
    </r>
  </si>
  <si>
    <t xml:space="preserve">виготовлення технічної документації, витрати на судовий збір та інформаційні послуги </t>
  </si>
  <si>
    <r>
      <rPr>
        <i/>
        <sz val="12"/>
        <rFont val="Times New Roman"/>
        <family val="1"/>
        <charset val="204"/>
      </rPr>
      <t xml:space="preserve">Інші завдання: </t>
    </r>
    <r>
      <rPr>
        <sz val="12"/>
        <rFont val="Times New Roman"/>
        <family val="1"/>
        <charset val="204"/>
      </rPr>
      <t>Організація та підготовка майна комунальної власності для передачі в оренду</t>
    </r>
  </si>
  <si>
    <r>
      <rPr>
        <i/>
        <sz val="12"/>
        <rFont val="Times New Roman"/>
        <family val="1"/>
        <charset val="204"/>
      </rPr>
      <t>Інші завдання:</t>
    </r>
    <r>
      <rPr>
        <sz val="12"/>
        <rFont val="Times New Roman"/>
        <family val="1"/>
        <charset val="204"/>
      </rPr>
      <t xml:space="preserve"> Впорядкування майнових відносин щодо здійснення та реєстрації права власності на нерухоме майно, яке не має власника або власник невідомий</t>
    </r>
  </si>
  <si>
    <t>Відділ раціонального використання земельних ресурсів</t>
  </si>
  <si>
    <r>
      <rPr>
        <i/>
        <sz val="12"/>
        <rFont val="Times New Roman"/>
        <family val="1"/>
        <charset val="204"/>
      </rPr>
      <t xml:space="preserve">Інші завдання: </t>
    </r>
    <r>
      <rPr>
        <sz val="12"/>
        <rFont val="Times New Roman"/>
        <family val="1"/>
        <charset val="1"/>
      </rPr>
      <t>Соціальний захист малозабезпечених верств населення, соціальна підтримка сімей та підвищення життєвого рівня населення</t>
    </r>
  </si>
  <si>
    <t>Забезпечити призначення компенсації фізичним особам, що надають соціальні послуги громадянам, згідно Постанови КМУ від 29.04.2004 №558</t>
  </si>
  <si>
    <t xml:space="preserve">Надання матеріальної допомоги на відшкодування витрат на проведення поховання одиноких батьків, загиблих в Афганістані або встановлення надгробка за зверненням особи, яка здійснила поховання </t>
  </si>
  <si>
    <t xml:space="preserve">кількість осіб, які отримають пільги </t>
  </si>
  <si>
    <t>кількість осіб, які отримають ліки</t>
  </si>
  <si>
    <t>кількість осіб, які  скористаються послугою</t>
  </si>
  <si>
    <t xml:space="preserve">кількість осіб, які  отримають, матеріальну допомогу </t>
  </si>
  <si>
    <t>кількість осіб, які  отримають, матеріальну допомогу</t>
  </si>
  <si>
    <t xml:space="preserve">кількість громадян, яким буде надано компенсацію </t>
  </si>
  <si>
    <t>кількість  примірників проведеної передплати</t>
  </si>
  <si>
    <t xml:space="preserve">кількість  примірників проведеної передплати  </t>
  </si>
  <si>
    <t>Сприяння підтримки громадським організаціям міста ветеранів та осіб з інвалідністю соціального спрямування (за конкурсом)</t>
  </si>
  <si>
    <t>кількість осіб з інвалідністю, яких  буде забезпечено санаторно-курортним лікуванням</t>
  </si>
  <si>
    <t xml:space="preserve">кількість осіб, яким буде надана компенсація
</t>
  </si>
  <si>
    <t>Забезпечити надання субсидії для відшкодування витрат на придбання скрапленого газу, твердого та рідкого пічного побутового палива (за наявності виключного випадку не передбаченого чинним законодавством)</t>
  </si>
  <si>
    <t>Передбачити компенсацію видатків на надання пільг на оплату житлово-комунальних послуг особам з інвалідністю по зору 1 та 2 груп, а також дітям з інвалідністю по зору</t>
  </si>
  <si>
    <t>Забезпечити виплату матеріальної допомоги на поховання учасників бойових дій та осіб з інвалідністю внаслідок війни</t>
  </si>
  <si>
    <t>Забезпечення оздоровлення та відпочинку дітей, які потребують особливої соціальної уваги та підтримки за путівками отриманими від Донецької обласної державної адміністрації (в тому числі УДЦ "Молода гвардія" м.Одеса, МДЦ "Артек" м.Київ)</t>
  </si>
  <si>
    <t>кількість послуг, які будуть надані при перевезенні дітей</t>
  </si>
  <si>
    <t xml:space="preserve">КУ "Центр обліку бездомних осіб з будинком нічного перебування" </t>
  </si>
  <si>
    <t>КУ "Центр обліку бездомних осіб з будинком нічного перебування"</t>
  </si>
  <si>
    <t>Розробка проєктно-кошторисної документації на капітальний ремонт фасаду будівлі КУ "Територіальний центр соціального обслуговування (надання соціальних послуг) за адресою: м. Слов'янськ, вул.Вільна, 7а"</t>
  </si>
  <si>
    <t>Розробка проєктно-кошторисної документації на проведення вогнезахисної обробки дерев'яних конструкцій горищних приміщень будівлі за адресою: м. Слов'янськ, вул.Вільна, 7а</t>
  </si>
  <si>
    <t>кількість кімнат</t>
  </si>
  <si>
    <t>Надання послуг з перевезення дітей з інвалідністю КУ «Центр комплексної реабілітації для осіб (дітей) з інвалідністю Слов'янської міської ради»</t>
  </si>
  <si>
    <t>КУ "Територіальний центр соціального обслуговування (надання соціальних послуг)",  управління соціального захисту населення</t>
  </si>
  <si>
    <t>Управління соціального захисту населення, КУ "Територіальний центр соціального обслуговування (надання соціальних послуг)"</t>
  </si>
  <si>
    <t xml:space="preserve">кількість охоплених дітей з інвалідністю  </t>
  </si>
  <si>
    <t>кількільсть одиниць комп'ютерної техніки та побутової техніки</t>
  </si>
  <si>
    <t>площа, м2</t>
  </si>
  <si>
    <r>
      <rPr>
        <i/>
        <sz val="12"/>
        <rFont val="Times New Roman"/>
        <family val="1"/>
        <charset val="204"/>
      </rPr>
      <t xml:space="preserve">Інші завдання: </t>
    </r>
    <r>
      <rPr>
        <sz val="12"/>
        <rFont val="Times New Roman"/>
        <family val="1"/>
        <charset val="204"/>
      </rPr>
      <t>Поліпшення соціально-трудових 
відносин та запобігання виникненню колективних трудових спорів (конфліктів), їх прогнозування та сприяння їх своєчасному вирішенню</t>
    </r>
  </si>
  <si>
    <t xml:space="preserve"> Слов'янська міська рада, Слов'янське ОУ ПФУ Донецької області, 
Слов'янсько-Лиманське управління ГУ ДФС у Донецькій області,  Управління соціального захисту населення, Міський центр зайнятості</t>
  </si>
  <si>
    <t>Забезпечення інтелектуального та творчого розвитку, проведення активного та змістовного дозвілля дітей і молоді (проведення фестивалів, конкурсів, творчих та культурно-мистецьких заходів,  інтелектуальних ігор, тренінгів тощо, у т.ч. до державних і знаменних дат; участь молоді у форумах, конкурсах, фестивалях, інших молодіжних заходах обласного, всеукраїнського і міжнародного рівнів). Співпраця з молодіжними центрами</t>
  </si>
  <si>
    <r>
      <rPr>
        <i/>
        <sz val="12"/>
        <rFont val="Times New Roman"/>
        <family val="1"/>
        <charset val="204"/>
      </rPr>
      <t xml:space="preserve">Інші завдання: </t>
    </r>
    <r>
      <rPr>
        <sz val="12"/>
        <rFont val="Times New Roman"/>
        <family val="1"/>
        <charset val="204"/>
      </rPr>
      <t xml:space="preserve">                       Захист прав дітей - сиріт та дітей, позбавлених батьківського піклування</t>
    </r>
  </si>
  <si>
    <r>
      <rPr>
        <i/>
        <sz val="12"/>
        <rFont val="Times New Roman"/>
        <family val="1"/>
        <charset val="204"/>
      </rPr>
      <t xml:space="preserve">Інші завдання: </t>
    </r>
    <r>
      <rPr>
        <sz val="12"/>
        <rFont val="Times New Roman"/>
        <family val="1"/>
        <charset val="204"/>
      </rPr>
      <t xml:space="preserve">                     Захист прав дітей, які опинилися в складних життєвих обставинах</t>
    </r>
  </si>
  <si>
    <t>придбання  комп'ютерів, встановлення антивірусного забезпечення, од.</t>
  </si>
  <si>
    <t>Забезпечення належного утримання та виховання дітей у КЗ "Центр соціально — психологічної реабілітації дітей в м.Слов'янську Донецької області"</t>
  </si>
  <si>
    <t>Оновлення обладнання навчальних кабінетів закладів загальної середньої освіти</t>
  </si>
  <si>
    <t>Проведення вогнезахисної обробки дерев'яних конструкцій горищних приміщень</t>
  </si>
  <si>
    <t>кількість працівників, осіб</t>
  </si>
  <si>
    <t>Забезпечення закладів підключенням до мережі "Інтернет"</t>
  </si>
  <si>
    <t>кількість
лікарів,
середніх медпрацівників, осіб</t>
  </si>
  <si>
    <t>кількість комп'ютерного оснащення, робочих місць, од.</t>
  </si>
  <si>
    <r>
      <rPr>
        <i/>
        <sz val="12"/>
        <color indexed="8"/>
        <rFont val="Times New Roman"/>
        <family val="1"/>
        <charset val="204"/>
      </rPr>
      <t>Інші завдання:</t>
    </r>
    <r>
      <rPr>
        <sz val="12"/>
        <color indexed="8"/>
        <rFont val="Times New Roman"/>
        <family val="1"/>
        <charset val="204"/>
      </rPr>
      <t xml:space="preserve">
Забезпечити профілактику
та лікування найбільш
поширених небезпечних
для здоров'я і життя
людини захворювань</t>
    </r>
  </si>
  <si>
    <t xml:space="preserve">кількість дітей,  вагітних         </t>
  </si>
  <si>
    <t>кількість пролікованих онкологічних хворих</t>
  </si>
  <si>
    <t xml:space="preserve">кількість вагітних </t>
  </si>
  <si>
    <t>кількість обладнання, медичних та офісних меблів, од.</t>
  </si>
  <si>
    <t>Розробка проєктно-кошторисної документації на капітальний ремонт головного корпусу КНП СМР "Міська клінічна лікарня м.Слов'янська" за адресою: вул.Шевченка, 38 (благоустрій території) "</t>
  </si>
  <si>
    <t>Розробка проєктно-кошторисної документації на капітальний ремонт терапевтичного відділення №1 КНП СМР "Міська лікарня №1 м.Слов'янська" за адресою: вул.Василівська, 31  (благоустрій території)</t>
  </si>
  <si>
    <t>Розробка проєктно-кошторисної документації на капітальний ремонт будівлі поліклініки КНП СМР "Міська клінічна лікарня  м.Слов'янська" за адресою вул. Шевченка, 40 (благоустрій території)"</t>
  </si>
  <si>
    <t>Розробка проєктно-кошторисної документації на будівництво хірургічного відділення №1  КНП "МКЛ м.Слов'янська" за адресою вул. Шевченка, 38"</t>
  </si>
  <si>
    <r>
      <rPr>
        <i/>
        <sz val="12"/>
        <rFont val="Times New Roman"/>
        <family val="1"/>
        <charset val="204"/>
      </rPr>
      <t xml:space="preserve">Інші завдання:  </t>
    </r>
    <r>
      <rPr>
        <sz val="12"/>
        <rFont val="Times New Roman"/>
        <family val="1"/>
        <charset val="204"/>
      </rPr>
      <t xml:space="preserve">   Забезпечення належного утримання об’єктів культури, повноцінного функціонування підпорядкованих закладів культури міста, підтримання належного технічного стану будівель та приміщень </t>
    </r>
  </si>
  <si>
    <t xml:space="preserve">Будівництво спортивних майданчиків за адресою: м.Слов'янськ, вул.Весняна,23 (поряд з будинком культури сел.Семенівка)(у т.ч. виготовлення проєктно-кошторисної документації) </t>
  </si>
  <si>
    <r>
      <rPr>
        <i/>
        <sz val="12"/>
        <rFont val="Times New Roman"/>
        <family val="1"/>
        <charset val="204"/>
      </rPr>
      <t xml:space="preserve">Інші завдання: </t>
    </r>
    <r>
      <rPr>
        <sz val="12"/>
        <rFont val="Times New Roman"/>
        <family val="1"/>
        <charset val="204"/>
      </rPr>
      <t>Створювати зручні умови прийому та забезпечувати своєчасний розгляд звернень внутрішньо переміщених осіб</t>
    </r>
  </si>
  <si>
    <t>Забезпечити надання щомісячної адресної допомоги внутрішньо переміщеним особам для покриття витрат на проживання, в т.ч. на оплату житлово-комунальних послуг (ПКМУ від 01.10.2014 №505) за рахунок резервного фонду</t>
  </si>
  <si>
    <t>кількість ВПО, тис. осіб</t>
  </si>
  <si>
    <t>Охорона і раціональне використання водних ресурсів</t>
  </si>
  <si>
    <t>Охорона і раціональне використання природних рослинних ресурсів, ресурсів тваринного світу та збереження природно-заповідного фонду</t>
  </si>
  <si>
    <t xml:space="preserve">5 нових зон, 6 зелених зон спеціального призначення </t>
  </si>
  <si>
    <t>80од.,      S=8 м²</t>
  </si>
  <si>
    <r>
      <rPr>
        <i/>
        <sz val="12"/>
        <rFont val="Times New Roman"/>
        <family val="1"/>
        <charset val="204"/>
      </rPr>
      <t>Інші завдання:</t>
    </r>
    <r>
      <rPr>
        <sz val="12"/>
        <rFont val="Times New Roman"/>
        <family val="1"/>
        <charset val="204"/>
      </rPr>
      <t xml:space="preserve"> Матеріально-технічне оснащення міського запасного пункту управління</t>
    </r>
  </si>
  <si>
    <r>
      <rPr>
        <i/>
        <sz val="12"/>
        <rFont val="Times New Roman"/>
        <family val="1"/>
        <charset val="204"/>
      </rPr>
      <t xml:space="preserve">Інші завдання: </t>
    </r>
    <r>
      <rPr>
        <sz val="12"/>
        <rFont val="Times New Roman"/>
        <family val="1"/>
        <charset val="204"/>
      </rPr>
      <t>Ліквідація та подальше недопущення надзвичайних ситуацій, пов’язаних із захворюванням сільськогосподарських тварин та з ураженням сільськогосподарських рослин хворобами та шкідниками</t>
    </r>
  </si>
  <si>
    <t>кількість статей,  ефірів</t>
  </si>
  <si>
    <t xml:space="preserve">Виконавчі органи Слов'янської міської ради, відділ з питань внутрішньої політики </t>
  </si>
  <si>
    <t xml:space="preserve">Слов'янська міська рада, виконавчі органи міської ради, відділ з питань внутрішньої політики </t>
  </si>
  <si>
    <t xml:space="preserve">Капітальний ремонт покрівель житлових будинків </t>
  </si>
  <si>
    <t>Капітальний ремонт під'їзних вікон, балконів, козирків над входами житлових будинків тощо</t>
  </si>
  <si>
    <t>Капітальний ремонт житлового будинку з підсиленням несучих та огороджувальних конструкцій  по вул.Вільна,1 м.Слов'янськ (в т.ч. коригування ПКД)</t>
  </si>
  <si>
    <t>1.8</t>
  </si>
  <si>
    <t>капітальний ремонт елементів фільтрувальної станції</t>
  </si>
  <si>
    <t>кількість одиниць обладнання, од.</t>
  </si>
  <si>
    <t>Придбання обладнання (пенал-футляр) для контейнеру (очисні споруди)</t>
  </si>
  <si>
    <t>кількість одиниць обладнання</t>
  </si>
  <si>
    <r>
      <t>площа об</t>
    </r>
    <r>
      <rPr>
        <sz val="12"/>
        <rFont val="Calibri"/>
        <family val="2"/>
        <charset val="204"/>
      </rPr>
      <t>'</t>
    </r>
    <r>
      <rPr>
        <sz val="12"/>
        <rFont val="Times New Roman"/>
        <family val="1"/>
        <charset val="204"/>
      </rPr>
      <t>єктів, га</t>
    </r>
  </si>
  <si>
    <r>
      <t>Поточний ремонт об</t>
    </r>
    <r>
      <rPr>
        <sz val="12"/>
        <rFont val="Calibri"/>
        <family val="2"/>
        <charset val="204"/>
      </rPr>
      <t>'</t>
    </r>
    <r>
      <rPr>
        <sz val="12"/>
        <rFont val="Times New Roman"/>
        <family val="1"/>
        <charset val="204"/>
      </rPr>
      <t>єктів зеленого господарства</t>
    </r>
  </si>
  <si>
    <t>Коригування проєктно-кошторисної документації по об'єкту "Реконструкція нежитлової будівлі та споруд під будівлі "КЗ ДЮСШ м.Слов'янськ, вул.Шнурківська, 2" (в тому числі проходження експертизи)</t>
  </si>
  <si>
    <t>КЗ "ДЮСШ м.Слов'янська", відділ у справах сім'ї, молоді, фізичної культури та спорту; управління житлово-комунального господарства</t>
  </si>
  <si>
    <t>кількість комплектів ПКД, кількість експерних звітів, од.</t>
  </si>
  <si>
    <t>1                                                                                1</t>
  </si>
  <si>
    <t>Коригування проєктно-кошторисної документації по об'єкту "Капітальний ремонт водопроводу по вул.Бульварна м.Слов'янська"</t>
  </si>
  <si>
    <t>Надання фінансової підтримки комунальному підприємству "Слов'янське тролейбусне управління" Слов'янської міської ради</t>
  </si>
  <si>
    <t>Розробка проєктно-кошторисної документації на реконструкцію ділянки водогону № 4 по вул.Батюка (від пров.Парковий до                             пров. Богомольця)</t>
  </si>
  <si>
    <t>Розробка проєктно-кошторисної документації на реконструкцію аварійної ділянки водопроводу по вул.Василевського (від пров.Богомольця до вул.Олімпійська)</t>
  </si>
  <si>
    <t>Розробка проєктно-кошторисної документації на реконструкцію водопровідних мереж по пров.Парковий (від пров.Виноградний до вул.Батюка)</t>
  </si>
  <si>
    <t>Розробка проєктно-кошторисної документації на реконструкцію водопровідних мереж по пров.Виноградний (від  пров.Виноградний, 9 до вул.Паркова, 5)</t>
  </si>
  <si>
    <t>Розробка проєктно-кошторисної документації на реконструкцію водопровідних мереж по вул.Ясна і пров.Батюка (від вул.Вільна до вул.Батюка)</t>
  </si>
  <si>
    <t>Розробка проєктно-кошторисної документації на оснащення підводящих вуличних водопровідних мереж та вводів багатоповерхових житлових будинків м.Слов'янськ приладами обліку питної води (капітальний ремонт) 1етап</t>
  </si>
  <si>
    <t>Розробка проєктно-кошторисної документації на реконструкцію водопровідних мереж по вул.Вільна (від вул.Батюка до вул.Ясна), м.Слов'янськ</t>
  </si>
  <si>
    <t>Реконструкція / капітальний ремонт житлових будинків (будівельних конструкцій, інженерних комунікацій)</t>
  </si>
  <si>
    <t>Розробка проєктно-кошторисної документації на реконструкцію водопровідних мереж по вул.Батюка (від вул.Батюка,62 до вул.Батюка, 42)</t>
  </si>
  <si>
    <t>Розробка проєктно-кошторисної документації на реконструкцію ділянки водогону №9 та вуличного водопроводу по вул.Вчительська на ділянці від вул.Світлодарська до вул.Університетська</t>
  </si>
  <si>
    <t>Капітальний ремонт водопроводів центральної частини міста Слов'янська (встановлення регуляторів тиску)</t>
  </si>
  <si>
    <t>Розроблення схеми оптимізації системи централізованого водопостачання та водовідведення м.Слов'янськ</t>
  </si>
  <si>
    <t>Реконструкція  електрообладнання, кабельно-провідникових ліній на каналізаційних насосних станціях м.Слов'янська</t>
  </si>
  <si>
    <t>Розробка проєктно-кошторисної документації на реконструкцію водопроводу м.Слов'янськ Донецької області (від водозабору с.Сидорове вул.Синельникова, 45 до Північних РЧВ КП "Компанія "Вода Донбасу")</t>
  </si>
  <si>
    <t>Розробка проєктно-кошторисної документації на реконструкцію (методом санації) аварійної ділянки самопливного каналізаційного колектора по вул.Університетська (від вул.Шевченка до вул.Шовковична)</t>
  </si>
  <si>
    <t>Розробка проєктно-кошторисної документації на реконструкцію (методом санації) аварійної ділянки самопливного каналізаційного колектора по вул.Світлодарська від пров.Світлодарський до перехрестя з вул.Вчительська</t>
  </si>
  <si>
    <t>Боротьба з карантинними рослинами</t>
  </si>
  <si>
    <t>Розробка проєктно-кошторисної документації на будівництво свердловин технічної води</t>
  </si>
  <si>
    <t>Підвищення кваліфікації педагогічних працівників</t>
  </si>
  <si>
    <t>протяжність трубопроводів опалення, м</t>
  </si>
  <si>
    <t>кількість елеваторних вузлів</t>
  </si>
  <si>
    <t>кількість житлових будинків</t>
  </si>
  <si>
    <t xml:space="preserve">площа покрівель, м²:
</t>
  </si>
  <si>
    <t>площа під'їзних вікон, м²;
кількість балконів,
козирків над входами, од.</t>
  </si>
  <si>
    <t xml:space="preserve">кількість житлових будинків </t>
  </si>
  <si>
    <t>кількість систем пожежогасіння</t>
  </si>
  <si>
    <t>площа  покрівель, м²</t>
  </si>
  <si>
    <t>кількість колодязів</t>
  </si>
  <si>
    <t>протяжність водопровідних мереж, м</t>
  </si>
  <si>
    <t>кількість регуляторів тиску</t>
  </si>
  <si>
    <t>кількість фільтрів</t>
  </si>
  <si>
    <t>кількість  гідрантів</t>
  </si>
  <si>
    <t>протяжність каналізаційних мереж, км</t>
  </si>
  <si>
    <t>кількість  колодязів</t>
  </si>
  <si>
    <t xml:space="preserve">84,4
9
4
</t>
  </si>
  <si>
    <t>кількість проєктів</t>
  </si>
  <si>
    <t>протяжність мереж: холодного водопостачання,
каналізації, м</t>
  </si>
  <si>
    <t xml:space="preserve">
1800
1195</t>
  </si>
  <si>
    <t>кількість конструктивів:
кількість сходових клітин, 
площа покрівель
м'яких, м²:
твердих, м²:
протяжність міжпанельних швів, м;
площа фасадів, м2:
кількість балконів, од.:
протяжність мереж:
холодного водопостачання, м:
центрального опалення, м:
каналізації, м:
електропостачання, м:                оголовки, од.</t>
  </si>
  <si>
    <t>Розробка проєктно-кошторисної документації на реконструкцію водопроводу питної води від фільтрувальної станції до верхніх вулиць  сел.Північний</t>
  </si>
  <si>
    <t>Капітальний ремонт ділянки водогону Ду-325мм на території насосної станції водозабору с.Сидорове (у т.ч. розробка проєктно-кошторисної документації)</t>
  </si>
  <si>
    <t>Капітальний ремонт фільтру №2 на фільтрувальній станції м.Слов'янськ ( у т.ч. розробка проєктно-кошторисної документації)</t>
  </si>
  <si>
    <t>Капітальний ремонт фільтру №4 на фільтрувальній станції м.Слов'янськ ( у т.ч. розробка проєктно-кошторисної документації)</t>
  </si>
  <si>
    <t>площа покрівлі,м2</t>
  </si>
  <si>
    <t>Утримання мереж зовнішнього освітлення, в т.ч. оплата за електроенергію</t>
  </si>
  <si>
    <t>Поховання померлих одиноких громадян, осіб без певного місця проживання, громадян, від поховання яких відмовилися рідні, знайдених невпізнаних трупів</t>
  </si>
  <si>
    <t>Санітарне очищення (прибирання) місць загального користування, в т.ч. ліквідація стихійних звалищ, вивезення ТПВ з кладовищ</t>
  </si>
  <si>
    <t>кількість спеціальної техніки, од</t>
  </si>
  <si>
    <r>
      <rPr>
        <sz val="10"/>
        <rFont val="Times New Roman"/>
        <family val="1"/>
        <charset val="204"/>
      </rPr>
      <t>роздр.торгівля (магазини)
од/кв.м/роб.місць
ресторанне господарство
од./пос.місць/роб. місць
підприємства торгівлі і РГ, од.
підприємства торгівлі і РГ, од.</t>
    </r>
    <r>
      <rPr>
        <sz val="12"/>
        <rFont val="Times New Roman"/>
        <family val="1"/>
        <charset val="204"/>
      </rPr>
      <t xml:space="preserve">
</t>
    </r>
  </si>
  <si>
    <t xml:space="preserve">Розвиток роздрібної та оптової торгівлі, в т.ч.                           - розширення мережі підприємств,                              - модернізація, технічне переоснащення, приведення до вимог сучасного дизайну,                                               
- впровадження прогресивних форм і методів торгівлі                            
</t>
  </si>
  <si>
    <t xml:space="preserve">
6/2050/56
5/100/19
                                                                                                                                                                                                                                                                                                                                                                                                                                                                                                                                                                                                                                           6
                                                                                                                                                                                                                                                                                                                                                                                     6 
</t>
  </si>
  <si>
    <t xml:space="preserve">                                                                                                                                                                                                                                                                                                                                                                                                                                                                                                                                                                            2/108/9
                     52
10</t>
  </si>
  <si>
    <t xml:space="preserve">Створення консультаційно-інформаційних служб "гаряча лінія" з питань захисту прав споживачів </t>
  </si>
  <si>
    <t xml:space="preserve">Проведення аналізу звернень споживачів </t>
  </si>
  <si>
    <t>письмові звернення, консультації</t>
  </si>
  <si>
    <t>Забезпечення
індивідуального супроводу
соціально-незахищених
громадян та внутрішньо
переміщених осіб після працевлаштування за сприянням служби зайнятості шляхом надання психологічної,
соціальної та юридичної підтримки з питань адаптації
та закріплення на робочому
місці</t>
  </si>
  <si>
    <t>кількість осіб, охоплених послугами з індивідуального супроводу</t>
  </si>
  <si>
    <t>Реалізація статті 30 Закону України «Про зайнятість населення» шляхом видачі ваучерів населенню з числа деяких категорій громадян, у тому числі для ВПО</t>
  </si>
  <si>
    <t xml:space="preserve">Виготовлення та придбання друкованої та сувенірної продукції, промоматеріалів, щодо туристичних можливостей міста </t>
  </si>
  <si>
    <t>кількість технічної документації, од.</t>
  </si>
  <si>
    <t>кількість  сімей, яким призначена допомога на дітей</t>
  </si>
  <si>
    <t>Надання пільг особам з інвалідністю 1-2 груп по зору за користування стаціонарним телефоном</t>
  </si>
  <si>
    <t>Коригування проєктно-кошторисної документації по об'єкту "Реконструкція будівлі амбулаторії №7 КЗ "Центр первинної медико-санітарної допомоги м.Слов'янськ" за адресою: вул. Донська,5 у м.Слов'янськ, Донецької області "</t>
  </si>
  <si>
    <r>
      <rPr>
        <i/>
        <sz val="11"/>
        <rFont val="Times New Roman"/>
        <family val="1"/>
        <charset val="204"/>
      </rPr>
      <t xml:space="preserve">Інші завдання: </t>
    </r>
    <r>
      <rPr>
        <sz val="11"/>
        <rFont val="Times New Roman"/>
        <family val="1"/>
        <charset val="204"/>
      </rPr>
      <t>Організація навчання непрацюючого населення через консультаційні пункти з питань цивільного захисту, утворені при житлово-експлуатаційних організаціях</t>
    </r>
  </si>
  <si>
    <t xml:space="preserve">                                                                                                                                                                                                                                                                                                                                                                                                                                                                                                                                                                                                                                                                                                                                               магазини
од./кв.м/роб.місць ярмарки
виставки-продажі
</t>
  </si>
  <si>
    <r>
      <rPr>
        <i/>
        <sz val="10"/>
        <color rgb="FF000000"/>
        <rFont val="Times New Roman"/>
        <family val="1"/>
        <charset val="204"/>
      </rPr>
      <t xml:space="preserve">Інші завдання: </t>
    </r>
    <r>
      <rPr>
        <sz val="10"/>
        <color rgb="FF000000"/>
        <rFont val="Times New Roman"/>
        <family val="1"/>
        <charset val="204"/>
      </rPr>
      <t>Популяризація підприємницької культури. Посилення
конкурентоспроможності
продукції/послуг</t>
    </r>
  </si>
  <si>
    <t>кількість світлофорів,                                         дорожніх знаків, од.  нанесено розмітки, км/тис.м²</t>
  </si>
  <si>
    <t xml:space="preserve"> 14                                                                                                                                                                                                                                                                                                                                                                                                                                                                                                                                                          
90 
22,5/1,0
                                                                                            </t>
  </si>
  <si>
    <t>Примітка у розділі:
стовпець 7 - державний фонд ОНПС;
стовпець 8 - обласний фонд ОНПС; 
стовпець 9 - міський бюджет, у тому числі фонд ОНПС міста.</t>
  </si>
  <si>
    <t>Охорона атмосферного повітря</t>
  </si>
  <si>
    <t>Встановлення циклону для очищення відхідних газів від пелетного котла</t>
  </si>
  <si>
    <t>ПрАТ "Бетонмаш"</t>
  </si>
  <si>
    <t>зниження викидів пилу</t>
  </si>
  <si>
    <t>0,09т/р</t>
  </si>
  <si>
    <t>0,474т/р</t>
  </si>
  <si>
    <t>Встановлення електричної печі відпалу замість газової</t>
  </si>
  <si>
    <t>зниження викидів газоподібних речовин</t>
  </si>
  <si>
    <t>0,11т/р</t>
  </si>
  <si>
    <t>Заміна фільтрувальних рукавів рукавного фільтра</t>
  </si>
  <si>
    <t>підвищення рівня ефективності пилогазоочищення</t>
  </si>
  <si>
    <t>Забезпечення екологічно безпечного збирання, перевезення, зберігання, оброблення, утилізації, видалення, знешкодження і захоронення відходів та небезпечних хімічних речовин, а саме: ліквідація несанкціонованих звалищ</t>
  </si>
  <si>
    <t>Забезпечення екологічно безпечного збирання, перевезення, зберігання, оброблення, утилізації, видалення, знешкодження і захоронення відходів та небезпечних хімічних речовин, а саме: облаштування контейнерних майданчиків</t>
  </si>
  <si>
    <t>кількість ПКД щодо будівництва об'єкту зеленого господарства площею 13га, од.</t>
  </si>
  <si>
    <t>кільксть підприємств, які планується оснастити</t>
  </si>
  <si>
    <t>Розробка проєктно-кошторисної документації на капітальний ремонт захисної споруди №19433 КНП СМР "Міська клінічна лікарня  м.Слов'янська" за адресою вул. Шевченка, 44</t>
  </si>
  <si>
    <t>Пріоритет 4. Розбудова безпечного суспільства</t>
  </si>
  <si>
    <t xml:space="preserve">Розробка проєктно-кошторисної документації на капітальний ремонт покрівлі будівлі КПСМНЗ (школа естетичного виховання) "Школа мистецтв м.Слов'янська" за адресою: вул.Поштова,13 </t>
  </si>
  <si>
    <t>Виготовлення із застосуванням геоінформаційних технологій у цифровій формі актуалізованої картографічної основи м.Слов'янськ в масштабі 1:2000 (оновлення планово-картографічних матеріалів)</t>
  </si>
  <si>
    <t xml:space="preserve">Відділ культури,   управління житлово-комунального господарства </t>
  </si>
  <si>
    <t>Регулювання чисельності безпритульних тварин гуманними методами</t>
  </si>
  <si>
    <t>створення безпечних умов відвідування зелених зон, га</t>
  </si>
  <si>
    <t>1                                                                                                                                                                                                                                                                                                                                                                               70</t>
  </si>
  <si>
    <t>Забезпечення екологічно безпечного збирання, перевезення, зберігання, знешкодження небезпечних відходів у складі побутових</t>
  </si>
  <si>
    <t>забезпечення екологічної безпеки міста, поліпення екологічного стану</t>
  </si>
  <si>
    <t>облаштування стерилізаційного пункту,  стерилизація тварин, од.</t>
  </si>
  <si>
    <t>до 250 кг небезпечних відходів</t>
  </si>
  <si>
    <t xml:space="preserve">Реалізація пошуково-видавничого проєкту "Книга Пам'яті України" </t>
  </si>
  <si>
    <t>Інше</t>
  </si>
  <si>
    <t xml:space="preserve"> кількість інформацій про наявність вільних приміщень,  судового збору, послуг нотаріуса, од.</t>
  </si>
  <si>
    <t>Впровадження інноваційних науково-технічних розробок, нової та удосконаленої продукції за рахунок розробки нового виду технологічного транспортного засобу, машин, устаткування, обладнання</t>
  </si>
  <si>
    <r>
      <t xml:space="preserve">Коригування проєктно-кошторисної документації на проведення капітального ремонту вулично-дорожньої мережі (доріг, тротуарів, мостів, зовнішнього освітлення, встановлення світлофорів, улаштування закритих водостоків, благоустрій),
 </t>
    </r>
    <r>
      <rPr>
        <sz val="10"/>
        <rFont val="Times New Roman"/>
        <family val="1"/>
        <charset val="204"/>
      </rPr>
      <t>у т.ч.:  пров.Андріївський, вул.Армійська, вул.Банківська, вул.Василівська, вул.Вчительська, пров.Вчительський, вул.Голубівська, вул.Г.Данілевського, вул.Доватора,  вул.Ізюмська, вул.Краматорська,  вул.Криворізька, вул. Лізенко, вул.Лисичанська, вул.Машчерметівська,   вул.О.Тихого,  вул.Приозерна, вул.Райдужна, вул.Свободи,  вул. Сучасна, вул.Центральна, вул.Цилінна, пров.Я.Мудрого</t>
    </r>
    <r>
      <rPr>
        <sz val="11"/>
        <rFont val="Times New Roman"/>
        <family val="1"/>
        <charset val="204"/>
      </rPr>
      <t xml:space="preserve">
</t>
    </r>
  </si>
  <si>
    <t>Капітальний ремонт ясла-садка №26 по вул.Ярослава Мудрого,45 (вул.Урицького,45), м.Слов'янськ Донецької області (Система пожежної сигналізації. Система оповіщення людей про пожежу та управління евакуацією людей)</t>
  </si>
  <si>
    <t>Управління житлово-комунального господарства</t>
  </si>
  <si>
    <t>кількість систем пожежної сигналізації, од.</t>
  </si>
  <si>
    <t>3.5.2 Розвивати освітньо-наукову інфраструктуру</t>
  </si>
  <si>
    <t>Інші завдання:              Впровадження та розвиток інструментів Е-урядування</t>
  </si>
  <si>
    <t>Слов'янська міська рада, відділ інформаційного забезпечення, виконавчі органи Слов'янської міської ради</t>
  </si>
  <si>
    <t>кількість вебпорталів, од.</t>
  </si>
  <si>
    <t>Розробка та впровадження нових модулів систем електронного документообігу</t>
  </si>
  <si>
    <t>кількість модулів систем електронного документообігу, од.</t>
  </si>
  <si>
    <t>Встановлення та налаштування нових робочих місць користувачів СЕД</t>
  </si>
  <si>
    <t>кількість робочих місць, од.</t>
  </si>
  <si>
    <t>Розробка та впровадження вебмодуля аналітики відвідувань засідань та голосувань депутатів</t>
  </si>
  <si>
    <t>кількість вебмодулів, од.</t>
  </si>
  <si>
    <t>кількість, од.</t>
  </si>
  <si>
    <t>Створення та проведення державних експертиз комплексних систем захисту інформації наявних автоматизованих систем обробки інформації</t>
  </si>
  <si>
    <t>кількість КСЗІ та їх експертиз, од.</t>
  </si>
  <si>
    <r>
      <rPr>
        <i/>
        <sz val="12"/>
        <color theme="1"/>
        <rFont val="Times New Roman"/>
        <family val="1"/>
        <charset val="204"/>
      </rPr>
      <t>Інші завдання</t>
    </r>
    <r>
      <rPr>
        <sz val="12"/>
        <color theme="1"/>
        <rFont val="Times New Roman"/>
        <family val="1"/>
        <charset val="204"/>
      </rPr>
      <t>: Впровадження та розвиток інструментів Е-транспорту</t>
    </r>
  </si>
  <si>
    <t>Забезпечення GPS-моніторингу комунального електротранспорту, відеоспостереження та вільний Wi-Fi доступ до Інтернет на зупиночних пунктах</t>
  </si>
  <si>
    <t>кількість зупиночних пунктів, од.</t>
  </si>
  <si>
    <r>
      <rPr>
        <i/>
        <sz val="12"/>
        <color theme="1"/>
        <rFont val="Times New Roman"/>
        <family val="1"/>
        <charset val="204"/>
      </rPr>
      <t xml:space="preserve">Інші завдання: </t>
    </r>
    <r>
      <rPr>
        <sz val="12"/>
        <color theme="1"/>
        <rFont val="Times New Roman"/>
        <family val="1"/>
        <charset val="204"/>
      </rPr>
      <t xml:space="preserve">       Впровадження елементів Інтернету речей</t>
    </r>
  </si>
  <si>
    <t>Встановлення датчиків автоматичного збору даних споживання енергоресурсів комунальними установами</t>
  </si>
  <si>
    <t>Слов'янська міська рада, відділ інформаційного забезпечення, відділ з питань внутрішньої політики, відділ кадрової роботи, прес-служба</t>
  </si>
  <si>
    <t>кількість заходів, од.</t>
  </si>
  <si>
    <t>Виготовлення промо-продукції та рекламних матеріалів</t>
  </si>
  <si>
    <t>Слов'янська міська рада, відділ інформаційного забезпечення, прес-служба</t>
  </si>
  <si>
    <r>
      <rPr>
        <i/>
        <sz val="12"/>
        <color theme="1"/>
        <rFont val="Times New Roman"/>
        <family val="1"/>
        <charset val="204"/>
      </rPr>
      <t>Інші завдання</t>
    </r>
    <r>
      <rPr>
        <sz val="12"/>
        <color theme="1"/>
        <rFont val="Times New Roman"/>
        <family val="1"/>
        <charset val="204"/>
      </rPr>
      <t>: Впровадження та розвиток елементів "Безпечного міста"</t>
    </r>
  </si>
  <si>
    <t>Придбання та встановлення камер відеоспостереження на головних дорогах міста, перехрестях, пішохідних переходах, на об’єктах соціальної інфраструктури, в освітніх закладах та медичних установах</t>
  </si>
  <si>
    <t>Управління житлово-комунального господарства, відділ освіти, відділ охорони здоров'я, відділ інформаційного забезпечення</t>
  </si>
  <si>
    <t>кількість камер відеоспостереження, од.</t>
  </si>
  <si>
    <t>кількість комунальних установ, од.</t>
  </si>
  <si>
    <t>Створення сучасного  вебпорталу  міської ради з мобільною версією, наповнення відповідною інформацією, підтримання в актуальному стані</t>
  </si>
  <si>
    <t>Освіта дітей з особливими освітніми потребами, у т.ч. придбання спеціальних засобів корекції</t>
  </si>
  <si>
    <t>Придбання обладнання (пенал-футляр) для балону (Маяцький водозабір)</t>
  </si>
  <si>
    <r>
      <rPr>
        <i/>
        <sz val="12"/>
        <color theme="1"/>
        <rFont val="Times New Roman"/>
        <family val="1"/>
        <charset val="204"/>
      </rPr>
      <t>Інші завдання:</t>
    </r>
    <r>
      <rPr>
        <sz val="12"/>
        <color theme="1"/>
        <rFont val="Times New Roman"/>
        <family val="1"/>
        <charset val="204"/>
      </rPr>
      <t xml:space="preserve"> Формування "Розумної громади"</t>
    </r>
  </si>
  <si>
    <t>Проведення навчальних та інформаційних заходів як складових організації "Школи розумного громадянина" та "Школи розумного посадовця"</t>
  </si>
  <si>
    <t>Технічне обслуговування підвідного газопроводу середнього тиску с.Семенівка та по вул. Новий Побут м.Слов'янськ</t>
  </si>
  <si>
    <t>отримання сертифікату закінченого будівництва, од.</t>
  </si>
  <si>
    <t>1.3.2. Проводити енергоаудит та заходи зі зменшення енерговитрат у адміністративних будівлях та об'єктах соціальної інфраструктури</t>
  </si>
  <si>
    <t>Коригування проєктно-кошторисної документації по об'єкту "Капітальний ремонт будівлі  будинку культури сел.Семенівка за адресою: м.Слов'янськ, вул.Весняна,23 "</t>
  </si>
  <si>
    <t>Інші заходи в сфері культури</t>
  </si>
  <si>
    <t xml:space="preserve">КП "Парк культури і відпочинку" міста Слов'янська </t>
  </si>
  <si>
    <t>Забезпечення діяльності та розвиток КП "Парк культури і відпочинку" м.Слов'янська</t>
  </si>
  <si>
    <t>створені належні умови для відпочинку та культурних потреб мешканцям міста</t>
  </si>
  <si>
    <t>Обстеження фундаменту атракціону "Колесо огляду"</t>
  </si>
  <si>
    <t xml:space="preserve">Розробка проєктно-кошторисної документації на капітальний ремонт покрівлі та фасаду будівлі контори КП "Парк культури і відпочинку" </t>
  </si>
  <si>
    <t>Розробка проєктно-кошторисної документації на капітальний ремонт цегляної споруди під улаштування роздягалень КП "Парк культури і відпочинку"</t>
  </si>
  <si>
    <t>Розробка проєктно-кошторисної  документації на капітальний ремонт літнього кінотеатру "ХХХріччя Перемоги"</t>
  </si>
  <si>
    <t xml:space="preserve">Придбання та монтаж спортивного секційного огородження на спортивному майданчику </t>
  </si>
  <si>
    <t xml:space="preserve">Придбання та монтаж модулів для майданчика скейтборду </t>
  </si>
  <si>
    <t xml:space="preserve">Благоустрій території парку та зон відпочинку </t>
  </si>
  <si>
    <t xml:space="preserve">площа, га </t>
  </si>
  <si>
    <t xml:space="preserve"> Капітальний ремонт «Читального павільону» під розміщення атракціону «Автотрек» КП "Парк культури і відпочинку" м.Слов'янська (у т.ч.виготовлення проектно-кошторисної документації)</t>
  </si>
  <si>
    <t>Інші завдання:        Створювати позитивну репутацію активно-патріотичного громадянина через проведення культурних заходів, орієнтованих на патріотичне виховання</t>
  </si>
  <si>
    <t xml:space="preserve">Утримання  та поточний ремонт покриття доріг та тротуарів (у т.ч. роботи з ремонтного профілювання) </t>
  </si>
  <si>
    <t>площа ремонту/площа утримання, (доріг тис.м²/тротуарів тис.м²)</t>
  </si>
  <si>
    <t>28,5/952,0  12/238,2</t>
  </si>
  <si>
    <t xml:space="preserve">Розробка проєктно-кошторисної документації на проведення капітального ремонту вулично-дорожньої мережі (доріг, тротуарів, мостів, зовнішнього освітлення, встановлення світлофорів, улаштування закритих водостоків, благоустрій),
 у т.ч.: вул. Армійська, вул.Аеродромна, вул.Бульварна, вул.Валківська, пров.Виноградний,  вул.Д.Галицького, вул.Донська, вул.Колонтаївська, пров.Краматорський, вул.Літературна, вул.Лозановича,  вул.Нарвська, бульвар Пушкіна, вул.Світлодарська,  вул.Свободи, вул.Торгова, вул.Торська, вул.Шнурківська
</t>
  </si>
  <si>
    <r>
      <rPr>
        <sz val="11"/>
        <rFont val="Times New Roman"/>
        <family val="1"/>
        <charset val="204"/>
      </rPr>
      <t xml:space="preserve">Капітальний ремонт дорожнього покриття, водостоків вулично-дорожньої мережі міста (доріг, тротуарів) у т.ч.
</t>
    </r>
    <r>
      <rPr>
        <sz val="10"/>
        <rFont val="Times New Roman"/>
        <family val="1"/>
        <charset val="204"/>
      </rPr>
      <t xml:space="preserve">вул.Армійська, вул.Аеродромна,      вул.Банківська, вул.Батюка, вул.Бульварна, вул. Валківська, вул.Василівська, пров.Виноградний, вул.Гагаріна, вул.Голубівська, вул.Г.Данілевського, вул.Доватора, вул.Донська, вул.Д.Галицького, вул.Ізюмська, вул.Ком'яхова, вул.Краматорська,                                                 вул.Криворізька, вул.Лисичанська, вул.Літературна, вул. Лозановича,  вул.Машчерметівська, вул.Мостова, вул.Нарвська, вул.О.Тихого,  вул.Паркова, бульвар Пушкіна,  вул.Райдужна, вул.Світлодарська, вул.Свободи, вул.Сучасна, вул.Університетська,   вул.Центральна, вул.Цилінна,  пров.Я.Мудрого 
                                                                                                                                                                                                                                                                    </t>
    </r>
    <r>
      <rPr>
        <sz val="9"/>
        <rFont val="Times New Roman"/>
        <family val="1"/>
        <charset val="204"/>
      </rPr>
      <t xml:space="preserve">
</t>
    </r>
  </si>
  <si>
    <t>Розробка проєктно-кошторисної документації:"Реконструкція будівлі гуртожитку по вул.Світлодарська, 28а м.Слов'янськ під житловий будинок "</t>
  </si>
  <si>
    <t>8.26</t>
  </si>
  <si>
    <t>9.9</t>
  </si>
  <si>
    <t>Придбання люків на колодязі водопровідно-каналізаційних мереж</t>
  </si>
  <si>
    <t>13.5</t>
  </si>
  <si>
    <t>Поточний ремонт доріг на території кладовищ по вул.Літературна, вул.Д.Галицького у м.Слов'янськ</t>
  </si>
  <si>
    <t>20</t>
  </si>
  <si>
    <t>Інші витрати, пов'язані  прийняттям об'єктів в експлуатацію</t>
  </si>
  <si>
    <t>21</t>
  </si>
  <si>
    <t>Розробка проєктно-кошторисної документації по об'єкту: "Благоустрій північної частини берегової смуги оз.Шовковичне по вул.Лозановича м.Слов'янська (капітальний ремонт)"</t>
  </si>
  <si>
    <t>Капітальний ремонт дорожнього покриття в'їзду та проїзду до амбулаторії №1 та №2 КЗ  "Центр первинної медико-санітарної допомоги м.Слов'янська" з улаштуванням стоянки автотранспорту", за адресою: Донецька обл., м.Слов'янськ, вул.Банківська,85 (коригування)</t>
  </si>
  <si>
    <t>Відділ у справах сім'ї, молоді, фізичної культури та спорту, управління житлово-комунального господарства, КЗ "Спортивний клуб за місцем проживання "Культурно-спортивний центр"</t>
  </si>
  <si>
    <t>площа ділянки, га</t>
  </si>
  <si>
    <t>Реконструкція стадіону імені Ю.П.Скиданова комунального закладу "Спортивний клуб за місцем проживання "Культурно-спортивний центр", розташованого по вул.Світлодарська,45, м.Слов'янськ, Донецької області (у тому числі коригування проєктно-кошторисної документації)</t>
  </si>
  <si>
    <t>Розробка Плану дій сталого енергетичного розвитку та клімату міста Слов'янськ до 2030 року</t>
  </si>
  <si>
    <t>розроблено План дій сталого енергетичного розвитку та клімату міста Слов'янськ до 2030 року</t>
  </si>
  <si>
    <t>Проведення енергетичних аудитів і сертифікації енергетичної ефективності громадських будівель</t>
  </si>
  <si>
    <t>Капітальний ремонт водопроводу по б-ру Пушкіна (від вул.Шевченка ло вул. Василівська) м.Слов'янськ (у т.ч. розробка проєктно-кошторисної документації)</t>
  </si>
  <si>
    <t>кількість проєктів, од.</t>
  </si>
  <si>
    <t>Проведення першочергових заходів, пов'язаних з запобіганням, профілактикою та ліквідацією коронавірусу COVID-19, інших інфекційних захворювань пов'язаних з ним, а також дій при кризових ситуаціях щодо запобігань поширенню епідемії</t>
  </si>
  <si>
    <r>
      <rPr>
        <i/>
        <sz val="12"/>
        <rFont val="Times New Roman"/>
        <family val="1"/>
        <charset val="204"/>
      </rPr>
      <t>Інші завдання</t>
    </r>
    <r>
      <rPr>
        <sz val="12"/>
        <rFont val="Times New Roman"/>
        <family val="1"/>
        <charset val="204"/>
      </rPr>
      <t>: Забезпечити санітарно-епідеміологічне благополуччя населення м.Слов’янська, спрямованого на запобігання коронавірусу COVID-19</t>
    </r>
  </si>
  <si>
    <t>Слов'янська міська рада, відділ охорони здоров'я, 6 ДПРЗ ГУ ДСНС України у Донецькій області, Слов'янський ВП ГУНП України у Донецькій області, відділ з питань цивільного захисту, мобілізаційної та оборонної роботи</t>
  </si>
  <si>
    <t>9.10</t>
  </si>
  <si>
    <t>Гідродинамічна чистка каналізаційних колекторів</t>
  </si>
  <si>
    <t>протяжність колекторів Ду 600мм,м</t>
  </si>
  <si>
    <t>Забезпечення придбання продовольчих пайків для малозабезпечених сімей з дітьми на період дії карантину</t>
  </si>
  <si>
    <t>не менш 797</t>
  </si>
  <si>
    <t>Виготовлення ПКД  за об’єктом "Капітальний ремонт ЗОШ №12 за адресою: бул. Пушкіна, 4, м. Слов'янськ Донецької області (Система пожежної сигналізації. Система оповіщення людей про пожежу та управління евакуацією людей)"</t>
  </si>
  <si>
    <t>кількість комплектів ПКД, од.</t>
  </si>
  <si>
    <t>Виготовлення ПКД  за об’єктом "Капітальний ремонт ЗОШ №1 за адресою: вул. Свободи, 28, м. 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</si>
  <si>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ЗОШ №5 за адресою: вул. Ярослава Мудрого, 4, м. 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</si>
  <si>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ЗОШ №6 за адресою: вул. Гагаріна, 3, м. 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</si>
  <si>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ЗОШ №7 за адресою: вул. Енергетиків, 24, м. 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</si>
  <si>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ЗОШ №15 за адресою: вул. Торгова, 8, м. 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</si>
  <si>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ЗОШ №17 за адресою: вул. Олімпійська, 4, м. Слов'янськ Донецької області (Система пожежної сигналізації. Система оповіщення людей про пожежу та управління евакуацією людей) "</t>
  </si>
  <si>
    <t>Виготовлення ПКД  за об’єктом "Капітальний ремонт ЗОШ №18 за адресою: вул. Підгірна, 242, м. 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</si>
  <si>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ДНЗ № 2 за адресою: пров. Батюка, 1, м. 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</si>
  <si>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ДНЗ №16 за адресою: вул. Батюка, 34а, м. 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</si>
  <si>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ДНЗ №20 за адресою: вул. Торська, 20, м. 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</si>
  <si>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ДНЗ №24 за адресою: вул. Василівська, 62а, м. 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</si>
  <si>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ДНЗ №25 за адресою: вул. Короленка, 7, м. 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</si>
  <si>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ДНЗ №55 за адресою: пров. Героїв Чорнобиля, 28, м. 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</si>
  <si>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ДНЗ №56 за адресою: вул. Ясна, 23, м. 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</si>
  <si>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ДНЗ №70 за адресою: пров. Маломіський, 4, м. Слов'янськ Донецької області (Система пожежної сигналізації. Система оповіщення людей про пожежу та управління евакуацією людей)"</t>
  </si>
  <si>
    <t>кількість громадян, яким буде надана адресна допомога</t>
  </si>
  <si>
    <t>придбання, зберігання та доставка підручників, примірників, од.</t>
  </si>
  <si>
    <t>Безкоштовне отримання ліків за рецептами лікарів Почесним громадянам міста та їх вдовам</t>
  </si>
  <si>
    <t>Безоплатне зубопротезування   (крім протезування з дорогоцінних металів) Почесним громадянам міста та їх вдовам</t>
  </si>
  <si>
    <t>Надання  щорічної матеріальної допомоги Почесним громадянам міста у розмірі 3 встановленим законом прожиткових мінімумів</t>
  </si>
  <si>
    <t>кількість наборів, од.</t>
  </si>
  <si>
    <t>Надання адресної матеріальної допомоги громадянам, які отримують гемодіаліз для проїзду до лікувального  закладу м. Краматорськ (туди і назад) на період дії карантину</t>
  </si>
  <si>
    <t>3.4.3 Створити систему психологічної, соціальної та фізичної реабілітації для населення, яке постраждало внаслідок проведення конфлікту. Підтримувати воїнів АТО та їх сім'ї</t>
  </si>
  <si>
    <t>4.2.3 Підвищувати рівень готовності відділів обласних і місцевих органів влади у сфері реагування на надзвичайні ситуації та розвивати їхню інфраструктуру з реагування на надзвичайні ситуації</t>
  </si>
  <si>
    <t>9.11</t>
  </si>
  <si>
    <t>Коригування проєктно-кошторисної документації:"Капітальний ремонт насосних станцій "Лиман2","Кокінакі", "Волзька", "К.Маркса", "Лозановича", м.Слов'янськ"</t>
  </si>
  <si>
    <t>Розробка схеми організації дорожнього руху</t>
  </si>
  <si>
    <t>Матеріально-технічне оснащення медичних підприємств у відповідності до сучасних вимог</t>
  </si>
  <si>
    <t xml:space="preserve">Капітальний  ремонт житлового  будинку по вул.Вільна,9 м.Слов'янськ </t>
  </si>
  <si>
    <t>Проведення круглих столів, прес-конференцій, брифінгів</t>
  </si>
  <si>
    <t>Забезпечення інтраокулярними лінзами хворих пільгової категорії населення на зрілу катаракту</t>
  </si>
  <si>
    <t>Капітальний ремонт вулично-дорожньої мережі м.Слов'янськ (встановлення світлофорного обладнання на перехресті вул.Університетська - вул.Василівська)</t>
  </si>
  <si>
    <t>Інші заходи у сфері соціального захисту і соціального забезпечення</t>
  </si>
  <si>
    <t>кількість продуктових наборів, од.</t>
  </si>
  <si>
    <t>Організація моніторингу  щодо  створення транспортної послуги "Соціальне таксі" на території  м.Слов'янськ</t>
  </si>
  <si>
    <t>Сприяння конкурентоспроможності осіб на ринку праці шляхом надання комплексу профорієнтаційних послуг з використанням інноваційних форм роботи</t>
  </si>
  <si>
    <t>Утримання кладовищ, встановлення та поточний ремонт огорожі на кладовищах міста</t>
  </si>
  <si>
    <t>Нагородження переможців і призерів Всеукраїнських та обласних олімпіад, конкурсів, турнірів</t>
  </si>
  <si>
    <t>Отримання сертифікату за проєктом "Реконструкція системи теплопостачання ЗОШ №7 (перехід на автономне опалення) по вул.Енергетиків, буд.24, м.Слов'янська, Донецької області" (коригування)</t>
  </si>
  <si>
    <t>Надання компенсаційних виплат на пільговий проїзд залізничним транспортом окремим категоріям громадян</t>
  </si>
  <si>
    <t>Укріпити матеріально-технічну базу КУ "Територіального центру соціального обслуговування (надання  соціальних послуг)"  у відповідності з вимогами Державних стандартів (придбання обладнання і предметів довгострокового користування)</t>
  </si>
  <si>
    <t>Придбання спорядження та інвентарю  для  Всеукраїнської дитячо-юнацької військово-патріотичної гри "Сокіл" ("Джура")</t>
  </si>
  <si>
    <t>Перевірка димоходів та вентиляційних каналів</t>
  </si>
  <si>
    <t>Капітальний ремонт внутрішньобудинкових мереж водопостачання та каналізації в багатоквартирних житлових будинках</t>
  </si>
  <si>
    <t>Забезпечити своєчасне щеплення населення новонароджених від туберкульозу (БЦЖ)</t>
  </si>
  <si>
    <t>Обслуговування системи з дезінфекції води (придбання фільтрів, реагентів; колб для системи дезінфекції Aquatrons systems і8000 тощо)</t>
  </si>
  <si>
    <t>Встановлення пилогазоочисного обладнання за сталеплавильними печами (2 черга)</t>
  </si>
  <si>
    <t>Раціональне використання і зберігання відходів виробництва і побутових відходів</t>
  </si>
  <si>
    <t>Виготовлення ПКД за об’єктом «Капітальний ремонт ДНЗ №3 за адресою: вул. Ясна, 17, м. 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</si>
  <si>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ДНЗ №4 за адресою: вул. Новосодівська, 23, м. 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</si>
  <si>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ДНЗ №8 за адресою: пров. Макаренка, 6а, м.Слов'янськ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</si>
  <si>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ДНЗ №11 за адресою: вул. Толбухіна, 1, м.Слов'янськ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</si>
  <si>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ДНЗ №15 за адресою: вул. Дарвіна, 12а, м.Слов'янськ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</si>
  <si>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ДНЗ №54 за адресою: вул. Батюка, 23, м.Слов'янськ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</si>
  <si>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ДНЗ №30 за адресою: вул. Василівська, 17, м.Слов'янськ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</si>
  <si>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ЗОШ №4 за адресами: вул. Данила Галицького, 17 та вул. Тихого Олекси, 2, м.Слов'янськ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</si>
  <si>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ЗОШ №8 за адресою: вул. Торська, 55, м.Слов'янськ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</si>
  <si>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ЗОШ №9 за адресою: вул. Кутузова, 5, м.Слов'янськ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</si>
  <si>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ЗОШ №10 за адресою: вул.Бульварна, 6, м.Слов'янськ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</si>
  <si>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ЗОШ №11 за адресою: вул. Вокзальна, 22, м.Слов'янськ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</si>
  <si>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ЗОШ №20 за адресою: вул. Дарвіна, 21, м.Слов'янськ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</si>
  <si>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Святогірської ЗОШ  за адресою: вул.Шкільна, 57, м.Святогірськ Донецької області (Система пожежної сигналізації. Система оповіщення людей про пожежу та управління евакуацією людей)»</t>
  </si>
  <si>
    <t>Розробка проєкту організації будівництва та проєкту виконання робіт по об'єкту "Реконструкція системи теплопостачання ЗОШ №7 (перехід на автономне опалення) по вул.Енергетиків, буд.24, м.Слов'янська, Донецької області (коригування)"</t>
  </si>
  <si>
    <t>Покращення матеріально-технічної бази закладів освіти, у т.ч. придбання обладнання для харчоблоків</t>
  </si>
  <si>
    <t>оснащення інклюзивних класів та груп, од.</t>
  </si>
  <si>
    <t>Забезпечення продовольчими наборами одиноких осіб, яким виповнилося 80 та більше років на період дії карантину</t>
  </si>
  <si>
    <t>КУ "Територіальний центр соціального обслуговування"</t>
  </si>
  <si>
    <t>Надання допомоги на дітей, які виховуються у багатодітних сім'ях</t>
  </si>
  <si>
    <t>Забезпечити призначення та виплату компенсації послуги "муніципальна няня"</t>
  </si>
  <si>
    <t>кількість сімей, яким буде надана послуга</t>
  </si>
  <si>
    <t>Надання державної соціальної допомоги на дітей - сиріт та дітей, позбавлених батьківського піклування, 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та патронатного вихователя, підтримку малих групових будинків</t>
  </si>
  <si>
    <t>3                          9</t>
  </si>
  <si>
    <t>Забезпечити виплату допомоги на дітей фізичним особам - підприємцям, які обрали спрощену систему оподаткування, та належать до першої і другої групи платників єдиного податку на період дії карантину та на один місяць після дії карантину</t>
  </si>
  <si>
    <t>Надання матеріальної допомоги особам з інвалідністю внаслідок війни, учасникам бойових дій у зв'язку з відзначенням 75 річниці перемоги над фашизмом у Другій Світовій війні</t>
  </si>
  <si>
    <t>у тому числі:</t>
  </si>
  <si>
    <t>5.1</t>
  </si>
  <si>
    <t>5.2</t>
  </si>
  <si>
    <t>"Містечко Щастя"</t>
  </si>
  <si>
    <t>5.3</t>
  </si>
  <si>
    <t>"Спортпростір "Ximikdr0m"</t>
  </si>
  <si>
    <t>5.4</t>
  </si>
  <si>
    <t>"Естафета поколінь"</t>
  </si>
  <si>
    <t>5.5</t>
  </si>
  <si>
    <t>"Спортивний майданчик "SportsGround"</t>
  </si>
  <si>
    <t>Реалізація проєктів - переможців міської цільової Програми  "Бюджет участі міста Слов'янська" на 2018-2022 роки"</t>
  </si>
  <si>
    <t>Надання натуральної допомоги у формі продуктових наборів багатодітним сім'ям, які перебувають у складних життєвих обставинах</t>
  </si>
  <si>
    <t>Слов'янський міський центр соціальних служб для сім'ї, дітей та молоді, відділ у справах сім'ї, молоді, фізичної культури та спорту</t>
  </si>
  <si>
    <t>кількість сімей та будинків сімейного типу, яким буде надана допомога</t>
  </si>
  <si>
    <t>кількість лікарень,од.</t>
  </si>
  <si>
    <t>Закупівля препаратів інсуліну та десмопресину</t>
  </si>
  <si>
    <t>кількість хворих, які отримали препарати інсуліну та десмопресину</t>
  </si>
  <si>
    <t>кількість лікарень, од.</t>
  </si>
  <si>
    <t>кількість ПКД, од.</t>
  </si>
  <si>
    <t>8.27</t>
  </si>
  <si>
    <t>8.28</t>
  </si>
  <si>
    <t>Капітальний ремонт водогону в районі насосної станції водозабору по вул.Синельникова, 24 с.Сидорове</t>
  </si>
  <si>
    <t>протяжність водогону Ду=325мм товщ. 10 мм, м</t>
  </si>
  <si>
    <t>Капітальний ремонт трубопроводів скидної камери насосної станції водозабору по вул. Синельникова, 24 с.Сидорове</t>
  </si>
  <si>
    <t>протяжність водогону Ду=325мм товщ. 10 мм, м  Ду=100 мм, м</t>
  </si>
  <si>
    <t>6                  3</t>
  </si>
  <si>
    <t>8.29</t>
  </si>
  <si>
    <t>Капітальний ремонт аварійної ділянки напірного водопроводу по пров.Богомольця м.Слов'янськ</t>
  </si>
  <si>
    <t xml:space="preserve">протяжність водопроводу з труби ПЕ 100 SDR 17 (1,0 МПа) Ду=110мм, м </t>
  </si>
  <si>
    <t>"Місце сили на Вокзальній"</t>
  </si>
  <si>
    <t>Забезпечення дитини при народженні одноразовою натуральною допомогою "пакунок малюка"</t>
  </si>
  <si>
    <t>кількість народжених дітей, яким буде надана натуральна допомога</t>
  </si>
  <si>
    <t>Виплата соціальної матеріальної допомоги особам, які проживають у Донецькій області та при народженні дитини у період з 01 вересня 2018 року по 31 грудня 2019 року мали право на натуральну допомогу "пакунок малюка" та не отримали її, або опікуну такої дитини</t>
  </si>
  <si>
    <t>Виготовлення ПКД за об’єктом «Капітальний ремонт ДНЗ №33 за адресою: вул. Вокзальна, 18, м.Слов'янськ Донецької області (Система пожежної сигналізації. Система оповіщення людей про пожежу та управління евакуацією людей)»</t>
  </si>
  <si>
    <t>Виготовлення ПКД  за об’єктом «Капітальний ремонт ЗЗСО №14 за адресою: вул. Батюка, 20, м.Слов'янськ Донецької області (Система пожежної сигналізації. Система оповіщення людей про пожежу та управління евакуацією людей)»</t>
  </si>
  <si>
    <t>Підтримка комунальних підприємств охорони здоров'я (вторинної медичної допомоги) (понад кошти НСЗУ) ст.89 п.3 (д) БКУ</t>
  </si>
  <si>
    <t>Запобігання поширенню, діагностики та лікування гострої респіраторної хвороби, спричиненої COVID-19(закупівля медичного обладнання, забезпечення засобами індивідуального захисту, дезінфікуючими засобами, захисними виробами, створення резерву медичних препаратів, організація підвозу працівників підприємств охорони здоров’я та інше)</t>
  </si>
  <si>
    <t xml:space="preserve">
101
107
</t>
  </si>
  <si>
    <t>Коригування проєктно-кошторисної документації по об'єкту "Капітальний ремонт КЗ "Центр культури і довкілля м. Слов'янська" за адресою:  вул.Вокзальна (Свердлова),77 м.Слов'янськ, Донецької області" (коригування), І та ІІ черги</t>
  </si>
  <si>
    <t>Коригування проєктно-кошторисної документації по об'єкту "Удосконалення системи пасажироперевезень електротранспортом в м.Слов'янськ Донецької області, шляхом реконструкції (відновлення) тролейбусного маршруту №5"</t>
  </si>
  <si>
    <t>кількість ПКД, од. експертний звіт, од.</t>
  </si>
  <si>
    <t>1                     1</t>
  </si>
  <si>
    <t>план</t>
  </si>
  <si>
    <t>факт</t>
  </si>
  <si>
    <t xml:space="preserve">28,1
0
4
</t>
  </si>
  <si>
    <t>8                  5</t>
  </si>
  <si>
    <t>46</t>
  </si>
  <si>
    <t>342</t>
  </si>
  <si>
    <t>0</t>
  </si>
  <si>
    <t>кількість осіб, охоплених
профнавчанням</t>
  </si>
  <si>
    <t>1000                       15</t>
  </si>
  <si>
    <t>210</t>
  </si>
  <si>
    <t>254</t>
  </si>
  <si>
    <t>247</t>
  </si>
  <si>
    <t>208</t>
  </si>
  <si>
    <t>22</t>
  </si>
  <si>
    <t>заправка автотранспорту, од. забезпечення харчуванням населення, формувань ЦЗ, осіб</t>
  </si>
  <si>
    <t xml:space="preserve">     46                                                    5700                                             300</t>
  </si>
  <si>
    <t>5                                        2</t>
  </si>
  <si>
    <t>117</t>
  </si>
  <si>
    <t>кількість схем, од.</t>
  </si>
  <si>
    <t>58</t>
  </si>
  <si>
    <t>обсяг реалізованої промислової продукції (робіт, послуг) (без ПДВ та акцизу) по місту, млн грн</t>
  </si>
  <si>
    <t>Забезпечення лікарськими засобами хворих на гемофілію та інші рідкісні (орфанні) захворювання</t>
  </si>
  <si>
    <t xml:space="preserve">Розробка проєктно-кошторисної документації на капітальний ремонт КНП СМР "Стоматологічна поліклініка м.Слов'янська" за адресою: вул. Вільна, 8
</t>
  </si>
  <si>
    <t>Розробка проєктно-кошторисної документації на капітальний ремонт будівлі амбулаторії №1 КНП СМР "Центр первинної медико-санітарної допомоги міста Слов'янськ" за адресою: вул.Банківська, 85</t>
  </si>
  <si>
    <t xml:space="preserve">Розробка ПКД за об’єктом: «Капітальний ремонт будівлі амбулаторії №4 КНП СМР «ЦПМСД м.Слов’янська»за адресою: вул.Я.Мудрого ,14 м.Слов’янськ Донецької області (система блискавказахисту) </t>
  </si>
  <si>
    <t>Коригування проєктно-кошторисної документації по об'єкту "Реконструкція корпусу терапевтичного відділення №1 КЛПЗ "Міська лікарня №1" за адресою: вул.Василівська, 31 м.Слов'янськ, Донецька область"</t>
  </si>
  <si>
    <t>кількість охоплених профорієнтаціними послугами, осіб/кількість проведених заходів, од.</t>
  </si>
  <si>
    <t>1.9</t>
  </si>
  <si>
    <t>Розробка проєктно-кошторисної документації на капітальний ремонт систем пожежної сигналізації та систем оповіщення людей про пожежу та управління евакуацією людей в гуртожитках комунальної власності по вул.Кутузова,4, вул.Донська,18, вул.Торська, 53а, вул.Короленко, 8</t>
  </si>
  <si>
    <t>кількість гуртожитків, од.</t>
  </si>
  <si>
    <t>8.30</t>
  </si>
  <si>
    <t>Капітальний ремонт аварійної ділянки напірного водопроводу в районі вул.Батюка, 17-19, м.Слов'янськ</t>
  </si>
  <si>
    <t>8.31</t>
  </si>
  <si>
    <t>Придбання ультразвукових приладів обліку води</t>
  </si>
  <si>
    <t xml:space="preserve">протяжність водопроводу з труби ПЕ 100 SDR 17 (1,0 МПа) Ду=63мм, м </t>
  </si>
  <si>
    <t>кількість приладів обліку води, од.</t>
  </si>
  <si>
    <t>9.12</t>
  </si>
  <si>
    <t>Реконструкція напірного каналізаційного колектору від КНС №1А до очисних споруд м.Слов'янськ (коригування)</t>
  </si>
  <si>
    <t>Інші завдання: Забезпечити санітарно-епідеміологічне благополуччя населення м.Слов’янська під час організації та проведення виборів, спрямованого на запобігання поширенню на території України гострої респіраторної хвороби COVID-19, спричиненої коронавірусом SARS-CoV-2</t>
  </si>
  <si>
    <t xml:space="preserve">Здійснення протиепідемічних заходів під час організації та проведення виборів на період дії карантину </t>
  </si>
  <si>
    <t>Слов'янська міська рада, Слов'янська міська територіальна виборча комісія Краматорського району Донецької області</t>
  </si>
  <si>
    <t>придбання товарів, робіт та послуг для запобігання та боротьби з коронавірусом  SARS-CoV-2</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</si>
  <si>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</si>
  <si>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Управління комунальної власності;
Служба у справах дітей;  Відділ з обліку та розподілу житлової площі
</t>
  </si>
  <si>
    <t xml:space="preserve">Забезпечення житлом дітей-сиріт та дітей, позбавлених батьківського піклування та осіб з їх числа </t>
  </si>
  <si>
    <t>4 одиниці житла</t>
  </si>
  <si>
    <t>покращення рівня безпеки життєдіяльності, закладів</t>
  </si>
  <si>
    <t>Закупівля дезінфікуючих засобів (субвенція НУШ)</t>
  </si>
  <si>
    <t>кількість закладів, од.</t>
  </si>
  <si>
    <t>Розробка проєктно-кошторисної документації по об'єкту "Капітальний ремонт корпусу терапевтичного відділення №2 КНП СМР "Міська лікарня №1 м.Слов'янська" з благоустроєм прилеглої території за адресою: провул. Медичний, 2 м.Слов'янськ, Донецька область"</t>
  </si>
  <si>
    <t>Розроблення детального плану території,  обмеженої вул.Степова, автомобільною дорогою М-03 Київ-Довжанський, вул. Сучасна та східною межею м. Слов’янськ</t>
  </si>
  <si>
    <t>34</t>
  </si>
  <si>
    <t>95</t>
  </si>
  <si>
    <t>1097                5</t>
  </si>
  <si>
    <t>4                                                                                                                                                                                         4                                                                                                                                            0</t>
  </si>
  <si>
    <t xml:space="preserve">                                                                                                                                                                                                                                                                                                                                                                                                                                                                                                                                                                            2/108/9
                     18
5</t>
  </si>
  <si>
    <t>28,5/12,7</t>
  </si>
  <si>
    <t xml:space="preserve"> 14                                                                                                                                                                                                                                                                                                                                                                                                                                                                                                                                                          
38
27,0/1,35
                                                                                            </t>
  </si>
  <si>
    <t>0             16</t>
  </si>
  <si>
    <t>427/26</t>
  </si>
  <si>
    <t>216</t>
  </si>
  <si>
    <t>779</t>
  </si>
  <si>
    <t>155</t>
  </si>
  <si>
    <t>1867</t>
  </si>
  <si>
    <t>38</t>
  </si>
  <si>
    <t>15,8</t>
  </si>
  <si>
    <t>3509</t>
  </si>
  <si>
    <t>93</t>
  </si>
  <si>
    <t>393</t>
  </si>
  <si>
    <t>4                      11</t>
  </si>
  <si>
    <t xml:space="preserve">
61
123
</t>
  </si>
  <si>
    <t>3718</t>
  </si>
  <si>
    <t>101</t>
  </si>
  <si>
    <t>6818                              644</t>
  </si>
  <si>
    <t>73</t>
  </si>
  <si>
    <t>505</t>
  </si>
  <si>
    <t>10975</t>
  </si>
  <si>
    <t>1107</t>
  </si>
  <si>
    <t>1432</t>
  </si>
  <si>
    <t>372</t>
  </si>
  <si>
    <t>76</t>
  </si>
  <si>
    <t>266</t>
  </si>
  <si>
    <t>82</t>
  </si>
  <si>
    <t>270</t>
  </si>
  <si>
    <t>123</t>
  </si>
  <si>
    <t>61</t>
  </si>
  <si>
    <t xml:space="preserve">14                                                                                                                                                                                                                                                                                                                                                                                                                                                                                                                                                          
                                                                                            </t>
  </si>
  <si>
    <t>2. Заходи економічного і соціального розвитку м. Слов'янська за 2020 рік</t>
  </si>
  <si>
    <t>1                        188</t>
  </si>
  <si>
    <t>820              50</t>
  </si>
  <si>
    <t>супровід 12 відекамер</t>
  </si>
  <si>
    <t>вартість одного поховання, грн</t>
  </si>
  <si>
    <t>**</t>
  </si>
  <si>
    <t xml:space="preserve">В рамках програми міжнародної технічної допомоги «Енергоефективність у громадах II», яка впроваджується Deutsche Gesellschaft für Internationale Zusammenarbeit GmbH (GIZ), Слов’янська міська рада уклала Угоду з Міжнародною громадською організацією «Центр сприяння житловим та муніципальним реформам» (далі - МГО ЦСЖМР) про надання грантової підтримки №2020-02-10-05 від 12 лютого 2020 року. Метою Угоди є спільна реалізація проєкту «Розробка Плану дій сталого енергетичного розвитку та клімату міста Слов’янськ до 2030 року та проведення енергетичних аудитів і сертифікації енергетичної ефективності громадських будівель». План дій виступатиме орієнтиром для планування енергетичної політики міста і настановою для формування пріоритетів та заходів, орієнтованих на процеси енергозбереження.
Сума Угоди – 310,0 тис.грн, 70% - це кошти МГО ЦСЖМР, 30% - Слов'янської міської ради. 
МГО ЦСЖМР проведено конкурс серед підрядних організацій на виконання робіт, переможцем визначено ФОП Марусич Дмитро Володимирович. 
Між Управлінням економічного та інвестиційного розвитку Слов’янської міської ради, МГО ЦСЖМР та ФОП Марусич Д.В. укладено договір від 30.03.2020 №2020/02/26-09 на виконання завдань грантового проєкту «Механізм підтримки послуг з підвищення енергоефективності в громадських будівлях». Загальна вартість робіт - 307,0 тис.грн, з яких грант становить 214,9 тис.грн, співфінансування міської ради – 92,1 тис.грн.
Згідно з календарним планом виконання робіт, управлінням отримано звіти з енергетичних аудитів вище зазначених об’єктів в електронному та друкованому вигляді. 
</t>
  </si>
  <si>
    <t xml:space="preserve">В рамках Угоди та укладеного договору проводяться енергетичні аудити будівель ЗОШ №16, ДНЗ №№1, 6, 28, 66, КЛПЗ «Пологовий будинок» з метою визначення рівня ефективності енергоспоживання, перевірки відповідності параметрів мікроклімату нормативним вимогам, розробки комплексу заходів зі зниження споживання енергоресурсів та їх техніко-економічного обґрунтування.
Згідно з календарним планом виконання робіт, управлінням отримано звіти з енергетичних аудитів вище зазначених об’єктів в електронному та друкованому вигляді.
</t>
  </si>
  <si>
    <t>Слов’янською міською радою, рішенням від 20.02.2019 №35-LX-7, затверджена  «Програма з відшкодування частини кредиту, залученого на заходи з енергозбереження та підвищення енергоефективності міста на період 2016-2020 роки». Програмою передбачено відшкодування 15% від тіла кредиту наданого кредитно-фінансовою установою та 5 відсотків річних по кредиту, залучених об’єднаннями співвласників та житлово будівельними кооперативами на придбання енергоефективного обладнання та матеріалів. У зв’язку з відсутністю звернень компенсація з міського бюджету на відшкодування відсотків за кредитами ОСББ та ЖБК на енергетичні заходи у 2020 році не надавалася.</t>
  </si>
  <si>
    <t>Відповідно до листа управління культури і туризму облдержадміністрації від 08.04.2020 №01-17-285/190-20, організацію і проведення обласних масових заходів до Дня Європи скасовано у зв’язку з неможливістю їх підготовки на належному рівні.</t>
  </si>
  <si>
    <t>Роботи з реалізації заходу виконані у повному обсязі.</t>
  </si>
  <si>
    <t>КП «Словміськводоканал» відремонтовано 88 водопровідних колодязів.</t>
  </si>
  <si>
    <t>КП «Словміськводоканал» відремонтовано 2,654м водопровідних мереж.</t>
  </si>
  <si>
    <t>КП «Словміськводоканал» відремонтовано 122 каналізаційних колодязя.</t>
  </si>
  <si>
    <t>КП «Словміськводоканал» відремонтовано та замінено 0,030 км каналізаційних мереж окремими ділянками.</t>
  </si>
  <si>
    <t>За договором від 13.04.2020 № 102К/69 з Управлінням житлово-комунального господарства міської ради та ТОВ «АТМОТЕРРА» на виконання послуг з гідродинамічної чистки каналізаційних колекторів виконано гідродинамічну очистку 300 м каналізаційних колекторів.</t>
  </si>
  <si>
    <t>КП «Водозниження» проведено роботи з утримання 14,2км мереж зливової каналізації.</t>
  </si>
  <si>
    <t>В рамках Програми благоустрою міста Слов'янськ КП «Благоустрій» проведено роботи з утримання об'єктів зеленого господарства на території 46га.</t>
  </si>
  <si>
    <t xml:space="preserve">В рамках Програми благоустрою міста Слов'янськ управлінням житлово-комунального господарства міської ради укладено договір від 26.03.2020 №62 з ФОП Лазаренко І.М. на придбання посадкового матеріалу.
КП «Благоустрій» висаджено 852 од. дерев, чагарників, квітників.
</t>
  </si>
  <si>
    <t>В рамках Програми благоустрою міста Слов'янськ КП «Благоустрій» видалено 1408 аварійних дерев.</t>
  </si>
  <si>
    <t>На балансі КП «Контора похоронного бюро» перебуває 9 кладовищ. В рамках Програми благоустрою міста Слов'янськ кладовища підтримуються в належному стані.</t>
  </si>
  <si>
    <t>Придбано контейнерів в кількості 37 од.</t>
  </si>
  <si>
    <t>Спеціалістами відділу торгівлі і захисту прав споживачів міської ради щодня надаються консультації з питань захисту прав споживачів при зверненні громадян особисто або за телефоном 2-63-04.</t>
  </si>
  <si>
    <t>62 безробітних міста працевлаштовані на нові робочі місця з виплатою компенсації фактичних витрат на сплату єдиного соціального внеску.</t>
  </si>
  <si>
    <t>1 безробітній мешканець міста розпочав підприємницьку діяльність, на відкриття якої отримав одноразову допомогу по безробіттю у розмірі 53,0 тис.грн.</t>
  </si>
  <si>
    <t>У громадських роботах для безробітних, які фінансуються на умовах співфінансування, взяли участь 4 безробітних.</t>
  </si>
  <si>
    <t>Відсутність звернень</t>
  </si>
  <si>
    <t>В рамках Програми зайнятості населення м.Слов’янська за 2020 р. працевлаштована 24 особи</t>
  </si>
  <si>
    <t>У зв’язку з карантинними обмеженнями, захід не проводився.</t>
  </si>
  <si>
    <t xml:space="preserve">В Слов’янській міській раді впроваджено новий інструмент електронного урядування: виконавчими органами міськради розпочато використання мобільного застосунку «Smartмісто» для оперативного інформування жителів міста та спрощення доступу до наявних міських електронних інструментів.
Також впроваджено телеграм чат-бот «Слов’янськ проти наркотиків», який є унікальним діалоговим майданчиком між громадою міста та місцевою владою і правоохоронними органами з питань боротьби з поширенням наркотичних речовин на території міста.
З метою спрощення процедури замовлення та отримання громадянами адміністративних послуг впроваджено вебсайт ЦНАП, онлайн запис до ЦНАП та персональний кабінет замовника послуг.
</t>
  </si>
  <si>
    <t>За інформацією відділу з питань внутрішньої політики міської ради, в лютому 2020 року проведені консультації з Краматорською міською радою щодо формування спроможної територіальної громади.
Проведені консультаційні зустрічі з сільськими головами громад Хрестище, Маяки, Билбасівка, Мирне, Андріївка.</t>
  </si>
  <si>
    <t xml:space="preserve">За інформацією відділу з питань внутрішньої політики, Слов’янською міською радою укладеного договір від 11.02.2020 №111 з Всеукраїнською асоціацією органів місцевого самоврядування «Асоціація міст України». Відповідно до рішення Загальних зборів Асоціації від 09.12.2016, проведено оплату річних членських внесків.
У лютому цього року ВАОМС «Асоціація міст України» проведені 4 консультації з питань формування спроможної територіальної громади.
</t>
  </si>
  <si>
    <t>Міською радою в рамках Програми підтримки органів самоорганізації населення м.Слов’янська, з метою підвищення якості самоорганізації населення у вирішенні життєво важливих питань мешканців міста підтримана діяльність 14 комітетів мікрорайонів.</t>
  </si>
  <si>
    <t xml:space="preserve">Розміщено оголошення в газеті «Славянские объявления» з переліком об’єктів комунальної власності для приватизації.
Проведена експертна оцінка майна:
- нежитлова будівля по вул.Хользунова,1;
- нежитлова будівля по вул.Світлодарська, 60-А.
</t>
  </si>
  <si>
    <t xml:space="preserve">В рамках Програми по забезпеченню виконання організаційних заходів щодо оренди майна комунальної власності територіальної громади м.Слов'янська на 2020 - 2021 роки розміщено інформаційні матеріали в газеті «Славянские объявления» щодо надання в оренду майна комунальної власності територіальної громади міста Слов’янська.
Сплачено судові збори щодо стягнення заборгованості з орендної плати за позовами управління.
Розміщення інформаційних матеріалів в газеті «Славянские объявления» щодо надання в оренду майна комунальної власності територіальної громади міста Слов’янська.
Судові збори щодо стягнення заборгованості з орендної плати за позовами управління (для отримання дублікату наказу, до ФОП Решетник О.А., ФОП Шевлякової Н.А., ТОВ «Керуюча компанія «Ліра ЛТД»).
Оплата послуг нотаріуса при вчиненні виконавчого напису не здійснювалась.
</t>
  </si>
  <si>
    <t>На виконання заходу Слов’янською міською радою придбано 16 камер відеоспостереження.</t>
  </si>
  <si>
    <t>Відсутність відповідних освітніх програм для спеціалістів містобудівного кадастру.</t>
  </si>
  <si>
    <t>В рамках Програми соціального захисту деяких категорій мешканців на території Слов’янської міської ради в межах власних повноважень призначена компенсація 38 фізичним особам, що надають соціальні послуги громадянам.</t>
  </si>
  <si>
    <t>В рамках Програми соціального захисту деяких категорій мешканців на території Слов’янської міської ради надана пільга на житлово-комунальні послуги 4 сім’ям.</t>
  </si>
  <si>
    <t>В рамках Програми соціального захисту деяких категорій мешканців на території Слов’янської міської ради надана разова грошова допомога 4 сім’ям батьків загиблих в Афганістані.</t>
  </si>
  <si>
    <t>В рамках Програми соціального захисту деяких категорій мешканців на території Слов’янської міської ради отримують пільги 7осіб.</t>
  </si>
  <si>
    <t xml:space="preserve">Надано щорічну грошову допомогу у розмірі 12 неоподаткованих мінімумів доходів громадян Почесним громадянам міста 4 особам </t>
  </si>
  <si>
    <t>В рамках Програми соціального захисту деяких категорій мешканців на території Слов’янської міської ради отримали пільги 247 осіб.</t>
  </si>
  <si>
    <t>Надано матеріальну допомогу на виконання капітального ремонту квартир (будинків) громадян, які мають на це право 5 особам</t>
  </si>
  <si>
    <t>Забезпечено санаторно-курортне лікування 17 громадянам, згідно з Законом України «Про статус та соціальний захист громадян, які постраждали внаслідок Чорнобильської катастрофи»</t>
  </si>
  <si>
    <t>В рамках Програми соціального захисту деяких категорій мешканців на території Слов’янської міської ради надано компенсацію 5 особам.</t>
  </si>
  <si>
    <t>В рамках Програми соціального захисту деяких категорій мешканців на території Слов’янської міської ради проведено передоплату періодичних видань для 315 осіб.</t>
  </si>
  <si>
    <t>В рамках Програми соціального захисту деяких категорій мешканців на території Слов’янської міської ради проведено передоплату періодичних видань для 314 осіб.</t>
  </si>
  <si>
    <t>В рамках Програми соціального захисту деяких категорій мешканців на території Слов’янської міської ради скористалися правом безоплатного проїзду 27177 пільговиків.</t>
  </si>
  <si>
    <t>В рамках Програми соціального захисту деяких категорій мешканців на території Слов’янської міської ради скористалися правом безоплатного проїзду 29939 пільговиків.</t>
  </si>
  <si>
    <t>Забезпечено санаторно-курортним лікуванням: осіб з інвалідністю; ветеранів війни та осіб з інвалідністю у санаторіях, підпорядкованих Мінсоцполітики України -16 осіб.</t>
  </si>
  <si>
    <t>Надано грошову компенсацію замість санаторно-курортної путівки та вартості самостійного санаторно-курортного лікування деяким категоріям осіб з інвалідністю -15 особам.</t>
  </si>
  <si>
    <t>Надано матеріальну допомогу прийомним сім'ям та будинкам сімейного типу до Дня захисту дітей 12 сім’ям</t>
  </si>
  <si>
    <t>В рамках Програми соціального захисту деяких категорій мешканців на території Слов’янської міської ради надана допомога 125 особам.</t>
  </si>
  <si>
    <t>В рамках Програми соціального захисту деяких категорій мешканців на території Слов’янської міської ради надана грошова допомога 1 особі.</t>
  </si>
  <si>
    <t>Частково погашено заборгованість за компенсаційні витрати за пільговий проїзд автомобільним транспортом за 2015 рік за рішенням  Господарського суду Донецької області</t>
  </si>
  <si>
    <t>В рамках Програми соціального захисту деяких категорій мешканців на території Слов’янської міської ради надана матеріальна допомога 3 особам.</t>
  </si>
  <si>
    <t>Забезпечено надання матеріальної допомоги  постраждалим внаслідок Чорнобильської катастрофи 340 особам.</t>
  </si>
  <si>
    <t>В рамках Програми соціального захисту деяких категорій мешканців на території Слов’янської міської ради виплачена матеріальна допомога 14 особам.</t>
  </si>
  <si>
    <t>В рамках Програми соціального захисту деяких категорій мешканців на території Слов’янської міської ради надана пільга 12 особам.</t>
  </si>
  <si>
    <t>Надано разову грошову допомогу непрацюючий працездатній 1 особі, з числа онкохворих, яким не встановлено групу інвалідності.</t>
  </si>
  <si>
    <t>Забезпечено санаторно-курортним лікуванням ветеранів війни – 4 осіб.</t>
  </si>
  <si>
    <t>Надана соціальна матеріальна допомога 853 особам, які проживають у Донецькій області та при народженні дитини у період з 01 вересня 2018 року по 31 грудня 2019 року мали право на натуральну допомогу "пакунок малюка" та не отримали її, або опікуну такої дитини.</t>
  </si>
  <si>
    <t>Забезпечено 435 дитини при народженні одноразовою натуральною допомогою "пакунок малюка".</t>
  </si>
  <si>
    <t>Відшкодовано вартість путівки дитячим закладам оздоровлення та відпочинку Донецької області за послуги з оздоровлення та відпочинку дітей, які потребують особливої соціальної уваги та підтримки та дітей, які виховуються в сім'ях з дітьми 78 дітям.</t>
  </si>
  <si>
    <t>В рамках Програми соціального захисту та реінтеграції бездомних осіб на території Слов’янської міської ради надана допомога 230 особам.</t>
  </si>
  <si>
    <t>Проведено перевірку димоходів та вентиляційних каналів будівлі за адресою: м. Слов'янськ, вул. Вільна, 7а.</t>
  </si>
  <si>
    <t>В рамках Програми соціального захисту дітей-інвалідів на території Слов’янської міської ради забезпечені технічними та іншими засобами реабілітації 638 особам з інвалідністю.</t>
  </si>
  <si>
    <t>В рамках Програми соціального захисту деяких категорій мешканців на території Слов’янської міської ради надана грошова та натуральна допомога 2601 особам.</t>
  </si>
  <si>
    <t>В рамках Програми соціального захисту деяких категорій мешканців на території Слов’янської міської ради надана грошова допомога 2 особам у розмірі 5000,0 грн</t>
  </si>
  <si>
    <t>В рамках Програми соціального захисту деяких категорій мешканців на території Слов’янської міської ради надана грошова допомога 3 особам у розмірі 1913,0 грн.</t>
  </si>
  <si>
    <t>В рамках Програми економічного і соціального розвитку м.Слов’янська на 2020 рік проведено моніторинг щодо створення транспортної послуги «Соціальне таксі» шляхом анкетування 153 осіб з інвалідністю.</t>
  </si>
  <si>
    <t xml:space="preserve">Виконана робота по оновленню єдиного банку багатодітних сімей, оформленню і видачі посвідчень батьків і дітей багатодітної сім’ї. За 2020 рік видано 70 посвідчень батьків багатодітної сім’ї та 249 посвідчень дитини з багатодітної сім’ї.
Протягом серпня – жовтня 2020 року відділом отримано 179 посвідчень «Батьків багатодітної сім’ї» та 889 посвідчень «Дитини з багатодітної сім’ї».
</t>
  </si>
  <si>
    <t xml:space="preserve">11-12 січня 2020 року у м. Харків пройшов Всеукраїнський фестиваль вертепів «Вертеп - фест – 2020», участь у якому взяли представники відокремленого підрозділу Молодіжної Організації ПЛАСТ – Національної Скаутської Організації в місті Слов’янськ.
21-25 серпня 2020 року в с. Маяки пройшов молодіжний наметовий табір «Еко-гайдашник Степовий обрій», організатором якого виступила громадська організація «Платформа ініціатив Теплиця», за підтримки відділу у справах сім’ї, молоді, фізичної культури та спорту Слов’янської міської ради (участь у заході взяли 30 молодих людей). 
18-19 грудня 2020 року в Слов’янську відбувся святковий захід «Подаруй дитині свято» з нагоди відзначання Дня Святого Миколая серед прийомних сімей та дитячих будинків сімейного типу, які мешкають на території Слов’янської міської ради та перебувають на обліку Слов’янського міського центру соціальних служб для сім’ї, дітей та молоді, організатором якого виступила громадська організація «Платформа ініціатив Теплиця», за підтримки відділу у справах сім’ї, молоді, фізичної культури та спорту Слов’янської міської ради. 
В рамках заходу, дітлахи мали змогу написати листи Святому Миколаю із побажаннями, а бажаючі здійснити чиюсь заповітнішу мрію, обирали лист дитини та ставали своєрідними помічниками Святого Миколая. (18 грудня - працівники відділу у справах сім’ї, молоді, фізичної культури та спорту Слов’янської міської ради, спільно із міським центром соціальних служб для сім’ї, дітей та молоді відвідали прийомні сім’ї та дитячі будинки сімейного типу і вручили вихованцям солодкі подарунки; 19 грудня - дітлахи потрапили у казку, відвідавши резиденцію Святого Миколая, що відкрилась в приміщенні молодіжного центру «Платформа ініціатив Теплиця», де отримали бажані подарунки та святковий настрій)(участь у заході взяло 14 сімей.)
</t>
  </si>
  <si>
    <t>25 червня 2020 року в місті була здійснена адресна доставка наборів багатодітним сім’ям, які перебувають на обліку Слов’янського міського центру соціальних служб для сім’ї, дітей та молоді, як такі, що опинились у складних життєвих обставинах. Продуктові набори отримали 28 багатодітних сімей, в яких виховується 108 дітей.</t>
  </si>
  <si>
    <t xml:space="preserve">Виконання заходу після закінчення карантину.  </t>
  </si>
  <si>
    <t>Діти отримали 14 продуктових наборів.</t>
  </si>
  <si>
    <t>За інформацією відділу освіти міської ради, від батьків ДНЗ № 55 безкоштовно отриманий ляльковий театр, від батьків ДНЗ №70 отримано скалодром.</t>
  </si>
  <si>
    <t>В рамках Програми розвитку освіти міста Слов’янська виплачена одноразова допомога по досягненню 18-річчя 27 дітям-сиротам</t>
  </si>
  <si>
    <t>В рамках Програми розвитку освіти міста Слов’янська відбулася сплата видатків ЦДЮТ, СЮТ, ПЗОВ «Лісова казка» згідно з затвердженим кошторисом.</t>
  </si>
  <si>
    <t>В рамках Програми розвитку освіти міста Слов’янська сплата витрат 82 особам, які взяли участь у змаганнях та заходах.</t>
  </si>
  <si>
    <t>34 переможця і призери були нагороджені почесними грамотами та дипломами.</t>
  </si>
  <si>
    <t>В рамках Програми розвитку освіти міста Слов’янська підвищення кваліфікації здійснили 90 педагів.</t>
  </si>
  <si>
    <t>Отримано сертифікат відповідності закінченого будівництва № ДЦ 122200907944 від 07.09.2020.</t>
  </si>
  <si>
    <t>Протягом  2020 року підвищили кваліфікацію 61 лікар та 123 середніх медпрацівників.</t>
  </si>
  <si>
    <t>В рамках Програми впровадження та розвитку єдиної медичної інформаційної системи охорони здоров’я організовано процес налаштування і адаптації МІС «ЕМСІМЕД» - інформаційна система для комплексної автоматизації основних процесів медичних КНП під особливості роботи й конкретні потреби медичних КНП та опанування МІС «ЕМСІМЕД» персоналом.</t>
  </si>
  <si>
    <t>В рамках Програми протидії захворюванню на туберкульоз в м.Слов’янську виконано 6818  рентгенологічних та 644 бактеріологічних досліджень.</t>
  </si>
  <si>
    <t>В рамках Програми протидії захворюванню на туберкульоз в м.Слов’янську БЦЖ-щепленням охоплено 505 новонароджених.</t>
  </si>
  <si>
    <t>В рамках Програми протидії захворюванню на туберкульоз в м.Слов’янську туберкулінодіагностикою охоплено 10975 дітей.</t>
  </si>
  <si>
    <t>В рамках Програми протидії захворюванню на туберкульоз в м.Слов’янську закуплено 210 бактеріоскопічних досліджень.</t>
  </si>
  <si>
    <t>В рамках Програми безоплатного та пільгового забезпечення лікарськими засобами та засобами медичного призначення у разі амбулаторного лікування окремих груп населення та за певними категоріями захворювань, категорії осіб похилого віку та ветеранів праці, здійснення слухового, голосового, очного та зубопротезування 155 особам  надана паліативна допомога на онкологічну патологію.</t>
  </si>
  <si>
    <t>В рамках Програми профілактики та лікування серцево-судинних та судинно-мозкових захворювань в м.Слов’янську 1432 особи забезпечені лікарськими засобами.</t>
  </si>
  <si>
    <t>В рамках Програми безоплатного та пільгового забезпечення лікарськими засобами та засобами медичного призначення у разі амбулаторного лікування окремих груп населення та за певними категоріями захворювань, категорії осіб похилого віку та ветеранів праці, здійснення слухового, голосового, очного та зубопротезування 76 осіб отримали безкоштовне зубопротезування.</t>
  </si>
  <si>
    <t>В рамках Програми безоплатного та пільгового забезпечення лікарськими засобами та засобами медичного призначення у разі амбулаторного лікування окремих груп населення та за певними категоріями захворювань, категорії осіб похилого віку та ветеранів праці, здійснення слухового, голосового, очного та зубопротезування 9 дітей забезпечені слуховими апаратами.</t>
  </si>
  <si>
    <t>В рамках Програми безоплатного та пільгового забезпечення лікарськими засобами та засобами медичного призначення у разі амбулаторного лікування окремих груп населення та за певними категоріями захворювань, категорії осіб похилого віку та ветеранів праці, здійснення слухового, голосового, очного та зубопротезування 266 осіб забезпечені виробами медичного призначення (памперси тощо).</t>
  </si>
  <si>
    <t xml:space="preserve">В рамках Програми безоплатного та пільгового забезпечення лікарськими засобами та засобами медичного призначення у разі амбулаторного лікування окремих груп населення та за певними категоріями захворювань, категорії осіб похилого віку та ветеранів праці, здійснення слухового, голосового, очного та зубопротезування 5 дітей забезпечені лікарськими засобами. </t>
  </si>
  <si>
    <t>В рамках Програми безоплатного та пільгового забезпечення лікарськими засобами та засобами медичного призначення у разі амбулаторного лікування окремих груп населення та за певними категоріями захворювань, категорії осіб похилого віку та ветеранів праці, здійснення слухового, голосового, очного та зубопротезування 208 осіб забезпечені лікарськими засобами, із них 11 дітей.</t>
  </si>
  <si>
    <t>В рамках Програми безоплатного та пільгового забезпечення лікарськими засобами та засобами медичного призначення у разі амбулаторного лікування окремих груп населення та за певними категоріями захворювань, категорії осіб похилого віку та ветеранів праці, здійснення слухового, голосового, очного та зубопротезування 2 дитини, хворі на фенілкетонурію, забезпечені продуктами лікувального харчування.</t>
  </si>
  <si>
    <t>В рамках Програми безоплатного та пільгового забезпечення лікарськими засобами та засобами медичного призначення у разі амбулаторного лікування окремих груп населення та за певними категоріями захворювань, категорії осіб похилого віку та ветеранів праці, здійснення слухового, голосового, очного та зубопротезування 22 особи забезпечені лікарськими засобами.</t>
  </si>
  <si>
    <t>В рамках Програми здоров’я жінок та дітей м. Слов’янська 10 жінок забезпечені медикаментами для надання невідкладної допомоги.</t>
  </si>
  <si>
    <t>Забезпечено медикаментами при акушерських кровотечах – 4 особи.</t>
  </si>
  <si>
    <t>Забезпечено медикаментами при акушерських кровотечах – 2 особи.</t>
  </si>
  <si>
    <t>Відкореговано ПКД.</t>
  </si>
  <si>
    <t>Розроблено ПКД.</t>
  </si>
  <si>
    <t>В рамках Міської програми розвитку фізичної культури і спорту в м.Слов’янську «Спорт. Здоров’я. Майбутнє» проведено 12 спортивно-масових заходів серед людей з інвалідністю, в яких взяли участь 450 осіб різного віку.</t>
  </si>
  <si>
    <t>В рамках Міської програми розвитку фізичної культури і спорту в м.Слов’янську «Спорт. Здоров’я. Майбутнє» 32 спортсмени отримували стипендію Слов’янської міської ради.</t>
  </si>
  <si>
    <t>В рамках Міської програми розвитку фізичної культури і спорту в м.Слов’янську «Спорт. Здоров’я. Майбутнє» проведено 25 спортивних заходів, вихованці спортивної школи брали участь у змаганнях різних рівнів.</t>
  </si>
  <si>
    <t>Придбано спортивний інвентар, обладнання.</t>
  </si>
  <si>
    <t>В рамках Міської програми розвитку фізичної культури і спорту в м.Слов’янську «Спорт. Здоров’я. Майбутнє» продовжено оренду приміщення площею 260 м2 для відділення гімнастики спортивної.</t>
  </si>
  <si>
    <t>В рамках Міської програми розвитку фізичної культури і спорту в м.Слов’янську «Спорт. Здоров’я. Майбутнє» організовано 10 поїздок дітей, які займаються у відділеннях ДЮСШ ХК «Донбас», на тренування в м.Дружківка на льодову арену «Альтаїр».</t>
  </si>
  <si>
    <t>В рамках Програми розвитку культури міста Слов’янська відділом культури міської ради укладено угоду з відповідальним секретарем «Книги Пам’яті України» Арутюняном Е.Х. з надання послуг з реалізації пошуково-видавничого проєкту «Книга Пам’яті України в місті Слов’янськ». Складено та затверджено 12 актів.</t>
  </si>
  <si>
    <t>Відкориговано ПКД.</t>
  </si>
  <si>
    <t>В рамках Програми розвитку культури міста Слов’янська відділом культури укладено договір з КП СМР «Слов’янське управління капітального будівництва» на проведення робіт з коригування ПКД. Роботи виконано.</t>
  </si>
  <si>
    <t>Відсутність звернень громадян.</t>
  </si>
  <si>
    <t>Забезпечено санаторно-курортним лікуванням постраждалих учасників Революції Гідності та учасників антитерористичної операції -6 осіб.</t>
  </si>
  <si>
    <t>Надано грошову компенсацію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(ПКМУ від 19.10.2016 №719) -1 особі.</t>
  </si>
  <si>
    <t>Надано грошову компенсацію за належні для отримання жилі приміщення для внутрішньо переміщених осіб, які захищали незалежність, суверенітет та територіальну цілісність України  (ПКМУ від 18.04.2018 № 280)  9 особам.</t>
  </si>
  <si>
    <t>Забезпечено надання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антитерористичної операції -24 особам.</t>
  </si>
  <si>
    <t>Надано одноразову матеріальну допомогу малозабезпеченим внутрішньо переміщеним особам, які фактично проживають в м.Слов'янську, внесені до сегменту обліку ВПО, у разі хірургічного втручання, довгострокового лікування, тривалої хвороби -3 особам.</t>
  </si>
  <si>
    <t>На ПрАТ «Бетонмаш» встановлено циклон марки УЦ-38 з ефективністю очищення забрудненого повітря 98%, продуктивністю від 2,2 тис.м3/год, ступінь виносу пилогазового потоку 0,78%, що дозволить скоротити викиди пилу неорганічного на 0,09т/р.</t>
  </si>
  <si>
    <t>ПрАТ «Бетонмаш» придбало обладнання - індукційну плавильну піч марки INDUTHERMMU-200 потужністю 3,5КВт, розпочато роботи по технологічним комунікаціям.</t>
  </si>
  <si>
    <t>В рамках Програми забезпечення діяльності і розвитку Регіонального ландшафтного парку «Слов’янський курорт» проведено фінансування на утримання парку.</t>
  </si>
  <si>
    <t>У зв’язку з затриманням проведення етапів виконання норм чинного законодавства захід не проведено у встановлені терміни.  Даний захід перенесено на 2021 рік.</t>
  </si>
  <si>
    <t>За інформацією відділу з питань внутрішньої політики міської ради, опрацьовується нормативна база.</t>
  </si>
  <si>
    <t>Укладено договір від 20.05.2020 №4 з ФОП Гармаш В.В. на створення відеоролика «Інвестиційна привабливість Слов’янська» та договір від 20.05.2020 №5 з ФОП Гармаш В.В. на послуги з перекладу відеоролика «Інвестиційна привабливість Слов’янська» на англійську мову. Роботи виконано.</t>
  </si>
  <si>
    <t>Виконано роботи з розробки ПКД «Капітальний ремонт дороги по вул.Світлодарська, вул.Валківська».</t>
  </si>
  <si>
    <t>В рамках Програми розвитку дорожнього руху та його безпеки міста Слов’янська ведеться розробка проєктної документації.</t>
  </si>
  <si>
    <t>Проведено поточний ремонт конструктивів житлових будинків, а саме: 150 сходових клітин, 2900м² м’яких покрівель, 8158 м² твердих покрівель, 2204,2 м міжпанельних швів, 6061м² фасадів, 76 балконів, 5386,7м холодного водопостачання, 2884,7 м центрального опалення, 5867м каналізації, 3918,6 м електропостачання, 20 од. оголовків вентиляційних каналів.</t>
  </si>
  <si>
    <t>Укладено договір з КП «Слов’янське управління капітального будівництва» на розробку проєктно-кошторисної документації на реконструкцію водопроводу (від водозабору с.Сидорове, вул.Синельникова, 45 до Північних РЧВ КП «Компанія «Вода Донбасу»).</t>
  </si>
  <si>
    <t>Укладено договір на виконання капітального ремонту водогону в районі насосної станції водозабору по вул.Синельникова, 24 с.Сидорове. Виконано капітальний ремонт 140 м водогону в районі насосної станції водозабору та трубопроводів.</t>
  </si>
  <si>
    <t>Укладено договір на виконання капітального ремонту аварійної ділянки напірного водопроводу по пров.Богомольця. Роботи виконано.</t>
  </si>
  <si>
    <t xml:space="preserve">В рамках Програми фінансової підтримки КП «Словміськводоканал» підприємство сплатило 44315,000 тис.грн, у т. ч.:
- за покупну воду Компанії «Вода Донбасу» - 26015,00 тис.грн;
- за електричну енергію ТОВ «АС» та АТ «ДТЕК Донецькі електричні мережі» - 18300,00 тис.грн.
</t>
  </si>
  <si>
    <t>В рамках Програми розвитку та модернізації зовнішнього освітлення у м.Слов’янськ КП «Наружное освещение» проведено поточний ремонт 19,3км мереж зовнішнього освітлення, встановлено та замінено 688 світильників. Придбано 50 електроопор. Відновлено 19,3 км мереж зовнішнього освітлення, замінена автоматика 6 од., обрізоно дерев під ПЛ -216 од., налажена автоматика 711 од., технічне обслуговування та огляд світильників 3205 од., замінено ПРА 20 од.</t>
  </si>
  <si>
    <t>Здійснюється поховання померлих одиноких громадян, осіб без певного місця проживання, громадян, від поховання яких відмовилися рідні, знайдених невпізнаних трупів (за потреби).</t>
  </si>
  <si>
    <t>Проведено інвентаризацію, монтаж та налагодження охоронної сигналізації приміщення котельні по вул. Новий Побут.</t>
  </si>
  <si>
    <t>У Слов’янську впроваджена система щоденного моніторингу споживання енергоресурсів у 66 бюджетних установах міста. Енергоменеджери закладів постійно контролюють споживання енергоресурсів. Поточний контроль, обмін інформацією між зацікавленими сторонами та координацію дій всіх учасників забезпечує сектор енергетичного менеджменту та енергоефективності управління економічного та інвестиційного розвитку.</t>
  </si>
  <si>
    <t xml:space="preserve">Створена база даних інвестиційних пропозицій міста Слов’янськ, яка включає 351 інфраструктурний проєкт.
За 2020 р. перелік інвестиційних проєктів доповнено 6 новими проєктами, спрямованими на відновлення і поліпшення стану об’єктів водо- та теплопостачання, соціальної сфери, транспортної інфраструктури, відновлення житла, реалізацію заходів з енергоефективності, поліпшення екологічної ситуації міста.
</t>
  </si>
  <si>
    <t>Виконано капітальний ремонт м’якої покрівлі житлового будинку по вул.Банківська,75.</t>
  </si>
  <si>
    <t xml:space="preserve">Оприлюднено оголошення в системі Prozorro на закупівлю «Придбання обладнання (пенал-футляр) ДК 021:2015: 44610000-9 Цистерни, резервуари, контейнери та посудини високого тиску».
Закупівлю відмінено. Кошти перерозподілено на інші об’єкти.
</t>
  </si>
  <si>
    <t>КП «Водозниження» проведено роботи з утримання та ремонту 31 водознижуючій насосній станції.</t>
  </si>
  <si>
    <t>На балансі КП «Наружное освещение» перебуває 183,9км мереж зовнішнього освітлення. За звітний період виконано заміну 1076 ламп у світильниках зовнішнього освітлення.</t>
  </si>
  <si>
    <t>Роботи з поточного ремонту зелених насаджень виконано на об’єктах благоустрою зеленого господарства.</t>
  </si>
  <si>
    <t>Виконано благоустрій  3 об'єктів зеленого господарства; вул. Паркова, зелена зона бул. Героїв Крут, зелена зона вул. Центральна (район зупинки «Керам»).</t>
  </si>
  <si>
    <t>Низьке багаторазове скошування проводилось на 12,2 га площі покосу.</t>
  </si>
  <si>
    <t>За рахунок заходу забезпечено супровід відеокамер (12 од.).</t>
  </si>
  <si>
    <t xml:space="preserve">Укладено договори:
- від 18.03.2020 №245/57 зі Слов’янським УГГ  ПАТ «Донецькоблгаз» на технічне обслуговування підвідного газопроводу середнього тиску по вул. Новий Побут;
- від 18.03.2020 №196 з КП «Керуюча компанія №4» та Слов’янським УГГ  ПАТ «Донецькоблгаз» на технічне обслуговування підвідного газопроводу середнього тиску с.Семенівка. Роботи виконані.
</t>
  </si>
  <si>
    <t>Проведено анкетування населення міста та голів мікрорайонів щодо споживчого попиту на різні товари та послуги у Слов’янську. Підготовлені Дорожня мапа підприємця та Дорожня карта підприємця початківця, які розміщені на офіційному сайті міської ради.</t>
  </si>
  <si>
    <t>У зв’язку із запровадженням карантинних заходів щодо запобігання поширення коронавірусної інфекції COVID-19, протягом звітного періоду конкурсні відбори з надання фінансової підтримки не проводились.</t>
  </si>
  <si>
    <t>Від обласного територіального відділення Антимонопольного комітету України отримано 6 позитивних висновків на проєкти рішень міської ради у сферах: житлово-комунальне господарство, комунальна власність, транспортна інфраструктура, туризм, які можуть призвести до обмеження, недопущення, усунення чи створення конкуренції.</t>
  </si>
  <si>
    <t xml:space="preserve">На території міста проведено 18 ярмаркових заходів з продажу товарів народного споживання та сільгосппродукції, 5 виставок-продажів продовольчих та непродовольчих товарів та 6 передсвяткових та тематичних ярмарків.
Через введення карантинних обмежень з метою запобігання поширенню коронавірусної хвороби (COVID-19) у квітні-грудні не проводились ярмаркові заходи.
</t>
  </si>
  <si>
    <t>На ринках міста виділені торгові місця для товаровиробників. Відведено 152 торгових місця для пільгової категорії громадян, для яких надані пільги при сплаті за послуги ринку.</t>
  </si>
  <si>
    <t>Відкрити 2 перукарні на 10 робочих місць, 2 автомийки на 9 робочих місця, фотостудія на 2 робочих місця. За рахунок розширення підприємств створено додатково 21 робоче місце.</t>
  </si>
  <si>
    <t>На станції технічного обслуговування м.Слов’янська впроваджено новий вид послуг: своєчасна діагностика автомобіля-діагностика прихованих негерметичностей SmoKePro, парафінотерапія, ретинолів пілінг Blok Age Peel Gell (для тіла); аерографія (сучасна технологія нанесення малюнка на машину), «Fresh Cavsar» (догляд за шкірою обличчя).</t>
  </si>
  <si>
    <t>В рамках Програми профілактики та лікування серцево-судинних та судинно-мозкових захворювань в м.Слов’янську допомогу отримали 13 осіб.</t>
  </si>
  <si>
    <t>5 підприємств сфери побуту здійснили модернізацію з переоснащенням дизайну об’єктів.</t>
  </si>
  <si>
    <t>15                                                                                     70</t>
  </si>
  <si>
    <t>У зв’язку з поширенням на території України респіраторної хвороби COVID-19, захід не виконувався</t>
  </si>
  <si>
    <t>Обладнано 2 з’їзди.</t>
  </si>
  <si>
    <t xml:space="preserve">Підготовлено документи щодо розміщення інформаційних матеріалів у газеті «Славянские объявления» (пам’ятник архітектури та містобудування – каплиця по вул.Т.Шевченка,35а).
Підготовлено документи щодо інвентаризаційної послуги об’єктів нерухомого майна:
- пам’ятник «Літак ЯК-40», що розташований на перехресті вул.Банківській та вул.Добровольського;
- каплиця по вул.Т.Шевченка, 35а;
- братська могила радянських воїнів по вул.Коха;
- нежитлова будівля і споруда над самопливною свердловиною на береговій смузі озера Вейсове по вул.Ізюмській;
- братська могила радянських воїнів по вул.Коха.
Отримано звіти про оцінку:
- трансформатор №1 ТМ 400;
- трансформатор №2 ТМ 630;
- трансформатор №3 ТМ 315;
- трансформатор №4 ТМ 250.
</t>
  </si>
  <si>
    <t>Придбано товарів, робіт та послуг для запобігання та боротьби з коронавірусом  SARS-CoV-2.</t>
  </si>
  <si>
    <t>Слов’янською міською радою укладено договір від 21.12.2019 №123 з ТОВ «Архізем» щодо виготовлення із застосуванням геоінформаційних технологій у цифровій формі актуалізованої картографічної основи м.Слов’янськ в масштабі 1:2000 (оновлення планово-картографічних матеріалів). Робота виконана в повному обсязі. Актуалізована картографічна основа внесена до баз даних містобудівного кадастру Донецької області.</t>
  </si>
  <si>
    <t>Слов'янською міською радою укладено договір від 17.11.2020 №79 з Приватним підприємством "Будівельна проектно-експерна компанія". Роботи виконано.</t>
  </si>
  <si>
    <t>Передано у власність громадян 95 земельних ділянок, площею 6,4215 га.</t>
  </si>
  <si>
    <t>Проведено 15 незалежних експертних грошових оцінок для продажу земельних ділянок, на яких розташовані об’єкти нерухомого майна, що перебувають у власності громадян.</t>
  </si>
  <si>
    <t>Державна соціальна допомога призначена 1867 особам з інвалідністю з дитинства та дітям з інвалідністю.</t>
  </si>
  <si>
    <t>Забезпечена виплата соціальних стипендій 254 студентам.</t>
  </si>
  <si>
    <t>Відповідно до ПКМУ від 17.04.2019 № 373 «Деякі питання надання житлових субсидій та пільг на оплату житлово-комунальних послуг у грошовій формі», планових асигнувань державного бюджету, 15,8 тис. осіб призначена виплата субсидії.</t>
  </si>
  <si>
    <t>Відповідно до ПКМУ від 17.04.2019 № 373 «Деякі питання надання житлових субсидій та пільг на оплату житлово-комунальних послуг у грошовій формі» запроваджено готівкову форму надання житлових субсидій для громадян, які звернулися за її призначенням. Кошти субсидії виплачуються безпосередньо громадянам, які самостійно сплачуватимуть за використані житлово-комунальні послуги. Станом на 01.01.2021 р. 3509 домогосподарств міста отримують житлові субсидії у готівковій формі.</t>
  </si>
  <si>
    <t>Відповідно до ПКМУ від 31.01.2007 № 77 «Про затвердження Порядку надання пільг на придбання твердого палива за рахунок субвенцій з державного бюджету місцевим бюджетам» із застосуванням граничних показників вартості, 93 особам надано пільги на придбання вугілля та скрапленого газу.</t>
  </si>
  <si>
    <t>Відсутність звернень.</t>
  </si>
  <si>
    <t>Слов'янська міська громадська організація всеукраїнського об'єднання ветеранів;  громадська організація "Інвалідів Валенсія"; громадська організація "Особи з обмеженими можливостями і ветерани спорту "Спортивно-реабілітаційний клуб "Марафон".</t>
  </si>
  <si>
    <t>Забезпечена виплата 126 учням.</t>
  </si>
  <si>
    <t>Надана компенсація 74 особам.</t>
  </si>
  <si>
    <t>Забезпечено пільгове медичне обслуговування 104 особам.</t>
  </si>
  <si>
    <t>Надана компенсація 4 особам.</t>
  </si>
  <si>
    <t>Відповідно до ПКМУ від 14.02.2007 №228 «Про порядок виплати та розміри грошової компенсації на бензин, ремонт і технічне обслуговування автомобілів та на транспортне обслуговування» за рахунок коштів обласного бюджету виплачено компенсацію 49 особам з інвалідністю.</t>
  </si>
  <si>
    <t>Придбано 775 продовольчих наборів відповідно до протоколу від 24.04.2020 №14 Слов’янської міської постійної комісії з питань техногенно-екологічної безпеки та надзвичайних ситуацій з метою запобігання поширенню на території України гострої респіраторної хвороби COVID-19.</t>
  </si>
  <si>
    <t>Надана допомога 14 особам.</t>
  </si>
  <si>
    <t>Надана допомога 1357 сім’ям.</t>
  </si>
  <si>
    <t>Надана допомога 545 сім’ям.</t>
  </si>
  <si>
    <t>Надана допомога 148 сім’ям.</t>
  </si>
  <si>
    <t>Надана допомога 4 сім’ям та 11 будинкам сімейного типу.</t>
  </si>
  <si>
    <t>Надано матеріальну допомогу особам з інвалідністю внаслідок війни, учасникам бойових дій у зв'язку з відзначенням 75 річниці перемоги над фашизмом у Другій Світовій війні - 41 особі.</t>
  </si>
  <si>
    <t>Проведена обробка дерев’яних конструкцій горищних приміщень будівлі.</t>
  </si>
  <si>
    <t>В Центрі соціально-психологічної реабілітації дітей в м.Слов'янську соціальний захист отримали 100 дітей, які опинилися у складних життєвих обставинах.</t>
  </si>
  <si>
    <t>У зв’язку з поширенням на території України респіраторної хвороби COVID-19, захід не виконувався.</t>
  </si>
  <si>
    <t>Встановлені системи пожежної сигналізації та оповіщення людей про пожежу та управління евакуацією людей.</t>
  </si>
  <si>
    <t>Укладено договір № 10-ПК/04 від 08.04.2020р. з КП «СловУКБ», ПКД виготовлено.</t>
  </si>
  <si>
    <t>Укладено договір № 19-ПК/04 від 08.04.2020р. з КП «СловУКБ», ПКД виготовлено.</t>
  </si>
  <si>
    <r>
      <t>Укладено договір № 20-ПК/04 від 08.04.2020р.</t>
    </r>
    <r>
      <rPr>
        <sz val="11"/>
        <color theme="1"/>
        <rFont val="Calibri"/>
        <family val="2"/>
        <charset val="204"/>
        <scheme val="minor"/>
      </rPr>
      <t xml:space="preserve"> </t>
    </r>
    <r>
      <rPr>
        <sz val="10"/>
        <color theme="1"/>
        <rFont val="Times New Roman"/>
        <family val="1"/>
        <charset val="204"/>
      </rPr>
      <t xml:space="preserve"> з КП «СловУКБ», ПКД виготовлено.</t>
    </r>
  </si>
  <si>
    <t>Укладено Договір № 24-ПК/04 від 08.04.2020р. з КП «СловУКБ», ПКД виготовлено.</t>
  </si>
  <si>
    <r>
      <t>Укладено договір № 21-ПК/04 від 08.04.2020р.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</si>
  <si>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 22-ПК/04 від 08.04.2020р.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</si>
  <si>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 23-ПК/04 від 08.04.2020р.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</si>
  <si>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№11-ПК/04 від 08.04.2020р.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</si>
  <si>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 12-ПК/04 від 08.04.2020р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</si>
  <si>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 13-ПК/04 від 08.04.2020р.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</si>
  <si>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 14-ПК/04 від 08.04.2020р.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</si>
  <si>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№15-ПК/04 від 09.04.2020р.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</si>
  <si>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 16-ПК/04 від 13.04.2020р.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</si>
  <si>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№17-ПК/04 від 09.04.2020р.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</si>
  <si>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 18-ПК/04 від 08.04.2020р.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</si>
  <si>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 35-ПК/06 від 09.06.2020р.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</si>
  <si>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 36-ПК/06 від 09.06.2020р.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</si>
  <si>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 37-ПК/06 від 10.06.2020р.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</si>
  <si>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 38-ПК/06 від 10.06.2020р.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</si>
  <si>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 39-ПК/06 від 10.06.2020р.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</si>
  <si>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 40-ПК/06 від 10.06.2020р.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</si>
  <si>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 41-ПК/06 від 10.06.2020р.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</si>
  <si>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 42-ПК/06 від 11.06.2020р.</t>
    </r>
    <r>
      <rPr>
        <sz val="11"/>
        <color theme="1"/>
        <rFont val="Calibri"/>
        <family val="2"/>
        <charset val="204"/>
        <scheme val="minor"/>
      </rPr>
      <t xml:space="preserve"> </t>
    </r>
    <r>
      <rPr>
        <sz val="10"/>
        <color theme="1"/>
        <rFont val="Times New Roman"/>
        <family val="1"/>
        <charset val="204"/>
      </rPr>
      <t>з КП «СловУКБ», ПКД виготовлено.</t>
    </r>
  </si>
  <si>
    <r>
      <t>Укладено договір № 43-ПК/06 від 11.06.2020р.</t>
    </r>
    <r>
      <rPr>
        <sz val="11"/>
        <color theme="1"/>
        <rFont val="Calibri"/>
        <family val="2"/>
        <charset val="204"/>
        <scheme val="minor"/>
      </rPr>
      <t xml:space="preserve"> </t>
    </r>
    <r>
      <rPr>
        <sz val="10"/>
        <color theme="1"/>
        <rFont val="Times New Roman"/>
        <family val="1"/>
        <charset val="204"/>
      </rPr>
      <t>з КП «СловУКБ», ПКД  в розробці.</t>
    </r>
  </si>
  <si>
    <r>
      <t>Укладено договір № 44-ПК/06 від 11.06.2020р.</t>
    </r>
    <r>
      <rPr>
        <sz val="11"/>
        <color theme="1"/>
        <rFont val="Calibri"/>
        <family val="2"/>
        <charset val="204"/>
        <scheme val="minor"/>
      </rPr>
      <t xml:space="preserve"> </t>
    </r>
    <r>
      <rPr>
        <sz val="10"/>
        <color theme="1"/>
        <rFont val="Times New Roman"/>
        <family val="1"/>
        <charset val="204"/>
      </rPr>
      <t>з КП «СловУКБ», ПКД  в розробці.</t>
    </r>
  </si>
  <si>
    <r>
      <t>Укладено договір № 45-ПК/06 від 11.06.2020р.</t>
    </r>
    <r>
      <rPr>
        <sz val="11"/>
        <color theme="1"/>
        <rFont val="Calibri"/>
        <family val="2"/>
        <charset val="204"/>
        <scheme val="minor"/>
      </rPr>
      <t xml:space="preserve"> </t>
    </r>
    <r>
      <rPr>
        <sz val="10"/>
        <color theme="1"/>
        <rFont val="Times New Roman"/>
        <family val="1"/>
        <charset val="204"/>
      </rPr>
      <t>з КП «СловУКБ», ПКД  в розробці.</t>
    </r>
  </si>
  <si>
    <r>
      <t>Укладено договір № 46-ПК/06 від 12.06.2020р.</t>
    </r>
    <r>
      <rPr>
        <sz val="11"/>
        <color theme="1"/>
        <rFont val="Calibri"/>
        <family val="2"/>
        <charset val="204"/>
        <scheme val="minor"/>
      </rPr>
      <t xml:space="preserve"> </t>
    </r>
    <r>
      <rPr>
        <sz val="10"/>
        <color theme="1"/>
        <rFont val="Times New Roman"/>
        <family val="1"/>
        <charset val="204"/>
      </rPr>
      <t>з КП «СловУКБ», ПКД  в розробці.</t>
    </r>
  </si>
  <si>
    <r>
      <t>Укладено договір № 47-ПК/06 від 12.06.2020р.</t>
    </r>
    <r>
      <rPr>
        <sz val="11"/>
        <color theme="1"/>
        <rFont val="Calibri"/>
        <family val="2"/>
        <charset val="204"/>
        <scheme val="minor"/>
      </rPr>
      <t xml:space="preserve"> </t>
    </r>
    <r>
      <rPr>
        <sz val="10"/>
        <color theme="1"/>
        <rFont val="Times New Roman"/>
        <family val="1"/>
        <charset val="204"/>
      </rPr>
      <t>з КП «СловУКБ», ПКД  в розробці.</t>
    </r>
  </si>
  <si>
    <r>
      <t>Укладено договір № 48-ПК/06 від 12.06.2020р.</t>
    </r>
    <r>
      <rPr>
        <sz val="11"/>
        <color theme="1"/>
        <rFont val="Calibri"/>
        <family val="2"/>
        <charset val="204"/>
        <scheme val="minor"/>
      </rPr>
      <t xml:space="preserve"> </t>
    </r>
    <r>
      <rPr>
        <sz val="10"/>
        <color theme="1"/>
        <rFont val="Times New Roman"/>
        <family val="1"/>
        <charset val="204"/>
      </rPr>
      <t>з КП «СловУКБ», ПКД  в розробці.</t>
    </r>
  </si>
  <si>
    <r>
      <t>Укладено договір № 49-ПК/06 від 12.06.2020р.</t>
    </r>
    <r>
      <rPr>
        <sz val="11"/>
        <color theme="1"/>
        <rFont val="Calibri"/>
        <family val="2"/>
        <charset val="204"/>
        <scheme val="minor"/>
      </rPr>
      <t xml:space="preserve"> </t>
    </r>
    <r>
      <rPr>
        <sz val="10"/>
        <color theme="1"/>
        <rFont val="Times New Roman"/>
        <family val="1"/>
        <charset val="204"/>
      </rPr>
      <t>з КП «СловУКБ», ПКД  в розробці.</t>
    </r>
  </si>
  <si>
    <r>
      <t>Укладено договір № 50-ПК/06 від 12.06.2020р.</t>
    </r>
    <r>
      <rPr>
        <sz val="11"/>
        <color theme="1"/>
        <rFont val="Calibri"/>
        <family val="2"/>
        <charset val="204"/>
        <scheme val="minor"/>
      </rPr>
      <t xml:space="preserve"> </t>
    </r>
    <r>
      <rPr>
        <sz val="10"/>
        <color theme="1"/>
        <rFont val="Times New Roman"/>
        <family val="1"/>
        <charset val="204"/>
      </rPr>
      <t>з КП «СловУКБ», ПКД  в розробці.</t>
    </r>
  </si>
  <si>
    <t>Оплата забезпечується за рахунок коштів НСЗУ.</t>
  </si>
  <si>
    <t>В рамках Програми підтримки комунальних підприємств охорони здоров’я (вторинної медичної допомоги) понад коштів НСЗУ ст.89п.3(д) БКУ організовано процес фінансування оплати праці медичних працівників та нарахувань на фонд оплати праці медичних працівників.</t>
  </si>
  <si>
    <t>В рамках Програми по забезпеченню профілактики ВІЛ-інфекції, допомоги та лікування ВІЛ-інфікованих та хворих на СНІД в м.Слов’янську безкоштовне тестування на ВІЛ-інфекцію пройшли 3718 осіб.</t>
  </si>
  <si>
    <t>Препаратами інсуліну забезпечено 1107 особи.</t>
  </si>
  <si>
    <t>9 осіб забезпечені цукрознижаючими препаратами на нецукровий діабет.</t>
  </si>
  <si>
    <t>27 осіб забезпечені глюкометрами, в тому числі ланцетами.</t>
  </si>
  <si>
    <t xml:space="preserve"> 27 осіб, хворих на цукровий діабет, забезпечені витратними матеріалами (голки, тест-смужки та ін.)</t>
  </si>
  <si>
    <t xml:space="preserve"> 44 особи забезпечені  лікарськими засобами.</t>
  </si>
  <si>
    <t xml:space="preserve"> 1306 осіб забезпечені діагностичними засобами.</t>
  </si>
  <si>
    <t>Проведені щеплення 22 особам.</t>
  </si>
  <si>
    <t>Проведені щеплення 26 особам</t>
  </si>
  <si>
    <t>Для 254 онкологічних хворих закуплені діагностичні засоби.</t>
  </si>
  <si>
    <t>15 дорослих та 9 дітей забезпечені виробами медичного призначення.</t>
  </si>
  <si>
    <t>Оприлюднено в системі Prozorro оголошення про проведення «Капітального ремонту дорожнього покриття в'їзду та проїзду до амбулаторії №1 та №2 КЗ «Центр первинної медико-санітарної допомоги м.Слов'янська» з улаштуванням стоянки автотранспорту», за адресою:Донецька обл.,м.Слов'янськ, вул.Банківська,85». Роботи виконано частково.</t>
  </si>
  <si>
    <t xml:space="preserve">Апарат УЗИ- 1 од.
Лампа операційна -1 од.
Світильник пересувний-2 од.
Стол операційний-1 од.
</t>
  </si>
  <si>
    <t xml:space="preserve">Відсмоктувач хірургічний-2 од.
Ліжко АТОН-4 од.
Концентратор кисневий-2 од.
Меблі - 53 од.
</t>
  </si>
  <si>
    <t xml:space="preserve">Проведено 40 заходів, організовані з метою формування сприятливих умов для реалізації підприємницьких ідей і бізнес-проєктів. Підприємці мали можливість отримати безкоштовну консультацію фахівців з питань правового регулювання підприємницької діяльності, бізнес-планування, управління фінансами і кредитування, оподаткування, ведення бухгалтерського обліку, цивільного і господарського права, трудового законодавства.
Проведено 2 засідання консалтингового простору за участі 34 роботодавців та майбутніх фізичних осіб-підприємців та 9 засідань в онлайн-форматі за участі 158 осіб.
</t>
  </si>
  <si>
    <t>Кошти перерозподілено на інші об’єкти.</t>
  </si>
  <si>
    <t>У Слов’янську реалізується проєкт «Історії успіху», в рамках якого спеціалістами управління економічного та інвестиційного розвитку міської ради проведена інформаційна компанія, підготовлені публікації в ЗМІ та виступ на телебаченні. На офіційному сайті міської ради розміщена інформація про проєкт (http://slavrada.gov.ua/?view=startap_slav), де підприємці міста діляться своїм досвідом, мотивують та надихають майбутніх підприємців прикладами успішних бізнес-історій. Протягом року підготовлені та оприлюднені 9 історій успіху.</t>
  </si>
  <si>
    <t xml:space="preserve">Надійшло 182 заявки на організацію та проведення за власний рахунок робіт тимчасового характеру, в яких взяли участь 364 незайнятих трудовою діяльністю мешканців міста. </t>
  </si>
  <si>
    <t xml:space="preserve">На замовлення роботодавців 410 безробітних підвищували конкурентоспроможність на ринку праці майже за 56 професіями на базі навчальних закладів Слов’янська та Краматорська, а також на робочих місцях у роботодавців регіону, 97,5% з осіб, які закінчили навчання, працевлаштовані на конкретні робочі місця.
Також проводилась інформаційна та роз’яснювальна робота серед мешканців міста щодо можливості проходження перепідготовки, спеціалізації, підвищення кваліфікації за професіями та спеціальностями для пріоритетних видів економічної діяльності з метою підвищення конкурентоспроможності незайнятих громадян віком старше 45 років.
</t>
  </si>
  <si>
    <t xml:space="preserve">19 мешканців міста отримали ваучер для оплати за навчання новій професії. </t>
  </si>
  <si>
    <t>Підготовлено перелік земельних ділянок для проведення земельних торгів. Відсутність затверджених  детальних  планів  території.</t>
  </si>
  <si>
    <t>Забезпечена діяльність КП «Парк культури і відпочинку» м.Слов'янська.</t>
  </si>
  <si>
    <t xml:space="preserve">Управлінням житлово-комунального господарства проведено обстеження об’єкта та визначено технічне завдання на виконання робіт.
В рамках Програми розвитку культури міста Слов’янська управлінням житлово-комунального господарства укладено договір від 17.03.2020 №01-ПК/03/53 з КП СМР «Слов’янське управління капітального будівництва» на розробку проєктно-кошторисної документації на капітальний ремонт покрівлі будівлі КПСМНЗ (школа естетичного виховання) «Школа мистецтв м.Слов'янська».
</t>
  </si>
  <si>
    <t>Проведено заходи з благоустрою та облаштування території парку: очистка дренажних каналів, обрізка та полив дерев, облаштування клумб.</t>
  </si>
  <si>
    <t>В рамках Програми соціальної підтримки учасників антитерористичної операції та членів їх сімей на території Слов’янської міської ради надано одній дитині матеріальну допомогу.</t>
  </si>
  <si>
    <t>В рамках Програми соціальної підтримки учасників антитерористичної операції та членів їх сімей на території Слов’янської міської ради надано пільги на оплату житлово-комунальних послуг 5 сім’ям.</t>
  </si>
  <si>
    <t>В рамках Програми соціальної підтримки учасників антитерористичної операції та членів їх сімей на території Слов’янської міської ради» надано пільги на оплату житлово-комунальних послуг 948 особам.</t>
  </si>
  <si>
    <t>Психологічну реабілітацію отримали 43 учасників АТО.</t>
  </si>
  <si>
    <t>В рамках Програми соціальної підтримки учасників антитерористичної операції та членів їх сімей на території Слов’янської міської ради надана матеріальна допомога 28 особам.</t>
  </si>
  <si>
    <t>В рамках Програми соціальної підтримки учасників антитерористичної операції та членів їх сімей на території Слов’янської міської ради 5 особам надана одноразова матеріальна допомога.</t>
  </si>
  <si>
    <t>Надана щомісячна адресна допомога 4,2 тис внутрішньо переміщеним особам для покриття витрат на проживання.</t>
  </si>
  <si>
    <r>
      <t>На АТ «Зевс Кераміка» проведена заміна фільтрувальних рукавів рукавного фільтра. Рукавні фільтри марки КЕ - це спецобладнання, призначенням якого є очищення забрудненого  повітря. Використовуються для сухого поділу пилових частинок або для вилучення корисного пилу з потоків повітря. Забрудненість на виході, після процесу очищення становить не більше 10 мг/м</t>
    </r>
    <r>
      <rPr>
        <vertAlign val="superscript"/>
        <sz val="10"/>
        <color theme="1"/>
        <rFont val="Times New Roman"/>
        <family val="1"/>
        <charset val="204"/>
      </rPr>
      <t>3</t>
    </r>
    <r>
      <rPr>
        <sz val="10"/>
        <color theme="1"/>
        <rFont val="Times New Roman"/>
        <family val="1"/>
        <charset val="204"/>
      </rPr>
      <t>, чистота повітря після процесу фільтрації досягає 99,6 %.</t>
    </r>
  </si>
  <si>
    <t xml:space="preserve">Регіональний ландшафтний парк «Слов’янський курорт» створено без вилучення земельних ділянок у землекористувачів, як юридичну, бюджетну, неприбуткову установу (рішення Донецької обласної ради № 4/31-773 від 23.12.2005) на території міста Слов’янська. </t>
  </si>
  <si>
    <t>В рамках Програми розвитку та збереження зелених насаджень м.Слов’янська КП «Благоустрій» висаджено 510 саджанців листяних та хвойних дерев, благоустроєна зелена зона по вул.Університетська, придбані та висаджені 560 багаторічних квітів.</t>
  </si>
  <si>
    <t>В рамках Програми розвитку та збереження зелених насаджень м.Слов’янська управлінням житлово-комунального господарства підписано договір від 11.02.2020 №41 з ТОВ «Профдезинфекція» на проведення акарицидної обробки 16га зелених насаджень.</t>
  </si>
  <si>
    <t xml:space="preserve">Протягом 2020 р. міським головою проведено 58 прес-конференцій. </t>
  </si>
  <si>
    <t xml:space="preserve">Відповідно до Орієнтовного плану проведення виконавчими органами міської ради консультацій з громадськістю на 2020 рік:
- 16.01.2020 управлінням житлово-комунального господарства проведено обговорення проєкту рішення міської ради «Про затвердження Програми капітального ремонту багатоквартирних житлових будинків, гуртожитків, житлових будинків об’єднань співвласників багатоквартирних будинків, житлових та нежитлових приміщень комунальної власності на 2020-2023 роки»;
- 03.02.2020 - управлінням житлово-комунального господарства проведено електронні консультації з питання розгляду Правил благоустрою території Слов'янської міської ради (регуляторний акт);
- 14.02.2020 — відділом транспорту та зв'язку проведено електронні консультації з розгляду проєкту рішення виконавчого комітету Слов'янської міської ради «Про затвердження Умов конкурсу з перевезення пасажирів на міському автобусному маршруті загального користування в місті Слов’янську»;
- 19.03.2020 - управлінням економічного та інвестиційного розвитку проведено електронні консультації з розгляду питання Про встановлення ставки туристичного збору на 2021 рік;
- з 24.04.2020 по 25.05.2020 управлінням житлово-комунального господарства проведені електронні консультації з розгляду питання «Про затвердження Правил приймання стічних вод до системи централізованого водовідведення м.Слов'янськ»;
- з 15.10.2020 по 17.11.2020 управлінням економічного та інвестиційного розвитку проведено електронні консультації щодо проєкту Програми економічного і соціального розвитку м.Слов’янська на 2021 рік та Звіту про стратегічну екологічну оцінку.
</t>
  </si>
  <si>
    <t xml:space="preserve">В рамках Програми «Бюджет участі міста Слов'янська» 11.03.2020 в Центральній бібліотеці відбулось навчання для авторів проєктів Бюджету участі – 2020, під час якого обговорені нюанси процесу захисту проєктів, інформаційної кампанії, голосування тощо.
В рамках інформаційної кампанії в групі «Бюджет участі Слов’янська» соціальної мережі «Facebook» розміщувалась інформація про подані проєкти тощо. Розміщена тематична соціальна реклама.
За інформацією відділу з питань внутрішньої політики міської ради, в рамках Програми «Бюджет участі міста Слов'янська» реалізовані наступні етапи: 1. «Подання проєктів», 2. «Аналіз пропозицій», 3. «Вивчення проєктів». Реалізовано 5 проєктів-переможців (100%):
«Місце сили на Вокзальній», «Містечко Щастя», «Спортпростір «Ximikdr0m», «Естафета поколінь», «Спортивний майданчик «SportsGround».
</t>
  </si>
  <si>
    <t>В рамках Програми здоров’я жінок та дітей м. Слов’янська 82 вагітних пройшли діагностику вродженої та спадкової патології вагітних групи ризику.</t>
  </si>
  <si>
    <t>Фінансування за рахунок обласного бюджету.</t>
  </si>
  <si>
    <t>В рамках Міської програми розвитку фізичної культури і спорту в м.Слов’янську «Спорт. Здоров’я. Майбутнє» забезпечено обслуговування (медичний супровід) 19 спортивних та спортивно-масових заходів.</t>
  </si>
  <si>
    <t>Проведено 10 спортивних заходів, вихованці спортивної школи брали участь у змаганнях різних рівнів.</t>
  </si>
  <si>
    <t>В рамках Міської програми розвитку фізичної культури і спорту в м.Слов’янську «Спорт. Здоров’я. Майбутнє» закуплено спортивний інвентар для нагородження переможців та призерів змагань.</t>
  </si>
  <si>
    <t>Закуплено 24 од. необхідного обладнання для обслуговування системи з дезінфекції води (фільтри, реагенти, колби).</t>
  </si>
  <si>
    <t>В рамках Міської програми розвитку фізичної культури і спорту в м.Слов’янську «Спорт. Здоров’я. Майбутнє» здійснювались заходи щодо підтримки ФК «Слов’янськ». Протягом звітного періоду проведено 25 заходів.</t>
  </si>
  <si>
    <t>Закуплено інвентар та інші засоби для обслуговування стадіону.</t>
  </si>
  <si>
    <t>Управлінням житлово-комунального господарства укладено договір від 12.02.2020 №04/20-пр з ТОВ «Рембудпроект 2010» на виконання робіт з реконструкції стадіону імені Ю.П.Скиданова комунального закладу «Спортивний клуб за місцем проживання «Культурно-спортивний центр», розташованого по вул.Світлодарська,45, м.Слов'янськ, Донецької області (у тому числі коригування проєктно-кошторисної документації). Роботи виконано за графіком.</t>
  </si>
  <si>
    <t>В рамках Програми розвитку культури міста Слов’янська проведено 2030 культурно-мистецьких заходів. Найбільш значними з них були: Різдвяні свята, Свято Масляної, Шевченківські свята.</t>
  </si>
  <si>
    <t>Відсутність звернень громадської організації.</t>
  </si>
  <si>
    <t>Ліквідовано 12 несанкціонованих звалищ об’ємом 51,9 м3.</t>
  </si>
  <si>
    <t xml:space="preserve">                                                        21              30000                   60000                  190</t>
  </si>
  <si>
    <t>Протягом 2020 року звернень  від Почесних громадян до Управління не надходило.</t>
  </si>
  <si>
    <t>Відповідно до планових асигнувань державного бюджету, 393 особам призначена компенсаційна виплата.</t>
  </si>
  <si>
    <t>Протягом 2020 року звернень  від   громадян до Управління не надходило.</t>
  </si>
  <si>
    <t>Протягом 2020 року звернення до Управління не надходили.</t>
  </si>
  <si>
    <t>Протягом 2020 року звернень до Управління не надходило</t>
  </si>
  <si>
    <t>Надана послуга 268 сім’ям</t>
  </si>
  <si>
    <t>Розроблена проєктно-кошторисна документація на проведення вогнезахисної обробки дерев'яних конструкцій горищних приміщень будівлі за адресою: м. Слов'янськ, вул. Вільна, 7а</t>
  </si>
  <si>
    <t>Протягом 2020 року звернень від недержавних надавачів соціальних послуг до Управління не надходило.</t>
  </si>
  <si>
    <t>Протягом 2020 року кошти на зазначені цілі не виділялися.</t>
  </si>
  <si>
    <t xml:space="preserve">За 2020 рік комісією з питань погашення заборгованості із заробітної плати (грошового забезпечення), пенсій, стипендій та інших соціальних виплат (далі – Комісія) заслухано 64 звіти керівників підприємств-боржників із заробітної плати та з ЄСВ, а також 120 звітів фізичних осіб-підприємців, які мають борги з єдиного соціального внеску.
     З метою попередження соціального конфлікту напередодні опалювального періоду за рішенням Комісії направлено листи голові Донецької облдержадміністрації та в. о. генерального директора ОКП «Донецьктеплокомуненерго» з проханням сприяти погашенню заборгованості із заробітної плати перед працівниками в структурних підрозділах обласного комунального підприємства «Донецьктеплокомуненерго». 
     Направлено лист керівництву ПрАТ «Укрпрофоздоровниця» (Субота) з проханням надати роз’яснення щодо перспектив погашення заборгованості із заробітної плати перед працівниками ДП «СКРЦ «Слов'янський курорт» ПрАТ «Укрпрофоздоровниця» та подальшого існування підприємства. 
     Направлено листи керівництву ПрАТ «Бетонмаш» та ПАТ «Облдорембуд» з проханням розглянути можливість з метою економії коштів Пенсійного фонду України на судові збори добровільно та своєчасно відшкодовувати витрати на виплату та доставку пільгових пенсій своїх працівників з одночасним поступовим погашенням заборгованості.
     З метою покращення фінансового стану підприємства рішенням  Слов’янської міської ради  у 2020 році   надано   фінансову підтримку за рахунок коштів місцевого бюджету КП Слов’янської міської ради «Словміськводоканал» в сумі 44815,0 тис. грн.
     За результатами роботи Комісії у 2020 році погашено заборгованість із заробітної плати в сумі 7768,5 тис. грн., з єдиного соціального внеску  в сумі 11162,4 тис. грн. по 49 суб’єктам господарювання, з відшкодування пільгових пенсій та страхових внесків по  6 суб’єктам господарювання в сумі 447,9 тис. грн. Повністю погашено заборгованість із зарплати перед працівниками ДП «УкрНДІметалургмаш», КП «Бюро технічної інвентаризації», ТОВ «Позаміський дитячий заклад оздоровлення та відпочинку «Іскорка», ПП «Лонжерон». 
     У   2020 році колективних звернень з питань порушення законодавства про працю, охорону праці не надходило та колективних трудових спорів (конфліктів) не зафіксовано. 
</t>
  </si>
  <si>
    <t>Постановою КМУ від 02.09.2020 № 767 врегульовано питання виплати грошової компенсації постраждалим, житлові будинки (квартири) яких зруйновано внаслідок надзвичайної ситуації воєнного характеру, спричиненої збройною агресією Російської Федерації. Відповідно до Порядку постраждалим виплачується грошова компенсація- за рахунок коштів державного бюджету та грошова допомога- за рахунок коштів міського бюджету. В грудні 2020 року на розгляд комісії надано документи 2 осіб, яким призначено та виплачено грошову компенсацію на суму 516,00 тис. грн за рахунок державного бюджету.</t>
  </si>
  <si>
    <t>Надано компенсацію вартості проїзду один раз на рік до будь якого населеного пункту України та у зворотному напрямку особам, які постраждали внаслідок аварії ЧАЕС 1 та 2 категорії  -          7 особам.</t>
  </si>
  <si>
    <t xml:space="preserve">Молодіжний центр при КЗ «Центр культури і довкілля м. Слов’янська» АртПростір «Happy Hub» долучився до проведення на території м. Слов’янська щорічної Всесвітньої акції «16 днів проти насильства», здійснивши помаранчеве підсвітлення будівлі КЗ «Центр культури і довкілля м. Слов’янська»
Святковий захід «Подаруй дитині свято» з нагоди відзначання Дня Святого Миколая серед прийомних сімей та дитячих будинків сімейного типу, які мешкають на території Слов’янської міської ради та перебувають на обліку Слов’янського міського центру соціальних служб для сім’ї, дітей та молоді (витрачені кошти з міського бюджету на -10,3 тис.грн.).
</t>
  </si>
  <si>
    <t>Розробка ПКД за об’єктом: «Капітальний ремонт будівлі приміщення  амбулаторії №1 КНП СМР «ЦПМСД м.Слов’янська» за адресою: вул.Банківська , 85 м.Слов’янськ Донецької області (система блискавкозахисту)</t>
  </si>
  <si>
    <t>Розробка ПКД за об’єктом: «Капітальний ремонт будівлі поліклінічного відділення КНП СМР «Міська клінічна лікарня м.Слов’янська»  за адресою: вул.Шевченка, 40 м.Слов’янськ Донецької області (система пожежної сигналізації, система оповіщення про пожежу, управління евакуації людей, передачі тривожних повідомлень)</t>
  </si>
  <si>
    <t>Розробка ПКД за об’єктом: «Капітальний ремонт будівлі хірургічного відділення КНП СМР «Міська клінічна лікарня м.Слов’янська»  за адресою: вул.Шевченка, 31 м.Слов’янськ Донецької області (система пожежної сигналізації, система оповіщення про пожежу, управління евакуації людей, передачі тривожних повідомлень)</t>
  </si>
  <si>
    <t>Розробка ПКД за об’єктом: «Капітальний ремонт будівлі інфекційного відділення КНП СМР «Міська клінічна лікарня м.Слов’янська»  за адресою: вул.Я.Мудрого, 24 м.Слов’янськ Донецької області (система пожежної сигналізації, система оповіщення про пожежу, управління евакуації людей, передачі тривожних повідомлень)</t>
  </si>
  <si>
    <t>Розробка ПКД за об’єктом: «Капітальний ремонт будівлі урологічного відділення КНП СМР «Міська клінічна лікарня м.Слов’янська»  за адресою: вул.Шевченка, 40а м.Слов’янськ Донецької області (система пожежної сигналізації, система оповіщення про пожежу, управління евакуації людей, передачі тривожних повідомлень)</t>
  </si>
  <si>
    <t>Розробка ПКД за об’єктом: «Капітальний ремонт будівлі поліклінічного відділення КНП СМР «Міська клінічна лікарня м.Слов’янська»  за адресою: вул.Шевченка, 40 м.Слов’янськ Донецької області (система блискавкозахисту)</t>
  </si>
  <si>
    <t>Розробка ПКД за об’єктом: «Капітальний ремонт будівлі хірургічного відділення КНП СМР «Міська клінічна лікарня м.Слов’янська»  за адресою: вул.Шевченка, 31 м.Слов’янськ Донецької області (система блискавкозахисту)</t>
  </si>
  <si>
    <t>Розробка ПКД за об’єктом: «Капітальний ремонт будівлі інфекційного відділення КНП СМР «Міська клінічна лікарня м.Слов’янська»  за адресою: вул.Я.Мудрого, 24 м.Слов’янськ Донецької області (система блискавкозахисту)</t>
  </si>
  <si>
    <t>Розробка ПКД за об’єктом: «Капітальний ремонт будівлі урологічного відділення КНП СМР «Міська клінічна лікарня м.Слов’янська»  за адресою: вул.Шевченка, 40а м.Слов’янськ Донецької області (система блискавкозахисту)</t>
  </si>
  <si>
    <t>Розробка ПКД за об’єктом: «Капітальний ремонт будівлі КНП СМР «Міська лікарня №1 м.Слов’янська»  за адресою: пров.Медичний, 2 м.Слов’янськ Донецької області (система пожежної сигналізації, система керування евакуюванням, система передавання тривожних сповіщень від пожежної автоматики)</t>
  </si>
  <si>
    <t>Розробка ПКД за об’єктом: «Капітальний ремонт будівлі КНП СМР «Міська лікарня №1 м.Слов’янська»  за адресою : вул.Маломіська, 142 м.Слов’янськ Донецької області (система блискавкозахисту)</t>
  </si>
  <si>
    <t>Розробка ПКД за об’єктом: «Капітальний ремонт будівлі КНП СМР «Міська лікарня №1 м.Слов’янська»  за адресою: вул. Івана Мазепи, 21а м.Святогірськ Донецької області (система блискавкозахисту)</t>
  </si>
  <si>
    <t>Закуплене медичне обладнання на суму 485,1 тис.грн,у т.ч. дозатор многоканальний -1 од. - 9,63 тис.грн, концентратор кисню- 8 од.- 351,25 тис.грн, електрокардіограф - 4  од. 76,32 тис.грн, відсмоктувач хірургічний - 6 од.- 47,9 тис.грн; лікарські засоби - 52,2 тис.грн; засоби індивідуального захисту - 524,3 тис.грн; дезинфекційні та антисептичні засоби - 103,5 тис.грн, вироби медичного призначення - 390 тис.грн.</t>
  </si>
  <si>
    <t xml:space="preserve">Виконано капітальний ремонт систем опалення житлових будинків:
№ 2 по вул.Батюка – 83,489 тис.грн. (120,5 м),
№ 6 по вул.Батюка – 84,694 тис.грн. (120,5 м),
№ 14 по вул.Батюка – 87,494 тис.грн. (124,0 м),
№ 16 по вул.Батюка – 80,651 тис.грн. (замінено теплолічильник),
№ 18 по вул.Батюка – 80,651 тис.грн. (96,7 м),
№ 3 по пров.Парковий – 86,371 тис.грн. (86,371 м),
№ 5 по пров.Парковий – 86,752 тис.грн. (124 м)
</t>
  </si>
  <si>
    <t xml:space="preserve">Придбано персональні комп'ютери (моноблоки) у кількості 3 одиниць </t>
  </si>
  <si>
    <t>На виконання заходу Слов’янською міською радою придбано                                                               1 відеореєстратор.</t>
  </si>
  <si>
    <t>Проведено інвентаризацію 34 земельних ділянок несільськогосподарського призначення площею 15,6450 га.</t>
  </si>
  <si>
    <t>Протягом 2020 року не проводився , з причини відсутності ПКД. Захід планується реалізувати протягом 2021 року</t>
  </si>
  <si>
    <r>
      <t>Укладено Договір № 25-ПК/04 від 08.04.2020р.</t>
    </r>
    <r>
      <rPr>
        <sz val="11"/>
        <color theme="1"/>
        <rFont val="Calibri"/>
        <family val="2"/>
        <charset val="204"/>
        <scheme val="minor"/>
      </rPr>
      <t xml:space="preserve"> </t>
    </r>
    <r>
      <rPr>
        <sz val="10"/>
        <color theme="1"/>
        <rFont val="Times New Roman"/>
        <family val="1"/>
        <charset val="204"/>
      </rPr>
      <t>з КП «СловУКБ», ПКД виготовлено.</t>
    </r>
  </si>
  <si>
    <t>Дозвіл на введення в експлуатацію.</t>
  </si>
  <si>
    <t>Роботи виконано. Оплата за рахунок коштів НСЗУ.</t>
  </si>
  <si>
    <t xml:space="preserve">В рамках Міської програми розвитку фізичної культури і спорту в м.Слов’янську «Спорт. Здоров’я. Майбутнє» проведено 35 фізкультурно-масових заходів серед широких верств населення. Команда міста з баскетболу 3х3 взяли участь у чемпіонаті Донецької області.
Команда м. Слов’янськ серед допризовної молоді стали переможцями обласного етапу Всеукраїнських змагань.
</t>
  </si>
  <si>
    <t xml:space="preserve">**за даними Головного управління статистики у Донецькій обл. інформація щодо обсягу реалізованої продукції, всього у розрізі міст обласного значення та районів, починаючи зі звіту за 2019 рік, не передбачена.
</t>
  </si>
  <si>
    <t xml:space="preserve"> Забезпечення здійснення соціального діалогу, надання організаційної та методичної допомоги учасникам соціального діалогу з питань колективно-договірного регулювання соціально-трудових відносин, участь в укладенні територіальної угоди, здійснення контролю за її виконанням.  
      Основними формами реалізації соціального діалогу між виконавчим комітетом Слов’янської міської ради, координаційною радою голів профспілкових комітетів,  роботодавцями є колективні переговори, консультації та співробітництво  при колегіальному вирішенні питань соціально-трудових відносин, з охорони праці, погашення заборгованості із заробітної плати, звернень громадян тощо.
     Голову Координаційної ради голів профспілкових комітетів підприємств, установ та організацій міста залучено до складу: 
- тимчасової комісії з питань погашення заборгованості із заробітної плати (грошового забезпечення), пенсій, стипендій та інших соціальних виплат; 
- робочої комісії з питань укладення Угоди між виконавчим комітетом Слов’янської міської ради, координаційною радою голів профспілкових комітетів  підприємств, організацій  і  установ  міста   та міською організацією роботодавців; 
- міської ради з питань безпечної життєдіяльності населення; 
- міжвідомчої робочої групи з питань забезпечення реалізації рішень, спрямованих на підвищення рівня оплати праці та дотримання норм законодавства в частині мінімальної заробітної плати на території Слов’янської міської ради; 
- робочої групи з питань  легалізації виплати заробітної плати та зайнятості населення; 
- міської оглядової комісії з проведення міського огляду з охорони праці по м. Слов’янську в 2020 році.
     Основною і найбільш результативною формою соціального діалогу є укладення колективних договорів.
     У 2020 році зареєстровано 31 колективний договір та 98 змін та доповнень до колективних договорів. Керівництву 30 підприємств міста направлено листи про необхідність внесення змін і доповнень до колективних договорів та керівництву 12 підприємств - про необхідність його укладення на новий строк.
     Працівниками Управління соціального захисту населення Слов’янської міської ради надано 1829 консультації та роз’яснення з питань соціально-трудових відносин представникам підприємств, організацій і установ міста та фізичним особам. Інформацію з питань соціально-трудових відносин розміщено на WEB-сайті. Розглянуто 15 письмових звернень з питань соціально-трудових відносин.
     Угода між виконавчим комітетом Слов'янської міської ради, координаційною радою голів профспілкових організацій підприємств, організацій, установ міста та міською організацією роботодавців на 2011-2012 роки діє до укладення нової. 
     Укладено та діє угода між міським відділом освіти  та Слов’янською міською організацією профспілки працівників освіти і науки України на 2018-2020 роки.
2 Організація проведення навчань, семінарів, тренінгів, нарад, зустрічей, круглих столів, інших заходів з питань соціально-трудових відносин Виконано У Слов’янському міському центрі зайнятості проведено:
- 99 інформаційних семінарів із загальних питань зайнятості для 1083 безробітних; 
- 11 засідань консалтингового простору «Перспектива» в форматі відео конференції  за участю 192 осіб; 
- 15 скайп-конференцій для 185 фізичних осіб-підприємців та юридичних осіб з актуальних питань зайнятості; 
- 23 семінари з питань легалізації трудових відносин для 345 роботодавців;
- 15 тренінгів щодо основ бізнес-планування для 30 осіб;
- 15 тренінгів щодо основ бізнес-планування за участі соціальних партнерів для 202 учасників. 
     Органами Слов’янсько - Лиманського управління ГУ ДПС у Донецькій області, Слов’янського об’єднаного управління Пенсійного фонду України Донецької області, Слов’янського міського центру зайнятості та Управління соціального захисту населення Слов’янської міської ради проведено:
- 28 семінарів  для фізичних осіб-підприємців та юридичних осіб про необхідність легалізації трудових відносин та ведення соціально-відповідального бізнесу, 
- один "круглий стіл" щодо детінізації заробітної плати, 
- 3 тренінги щодо бізнес-планування, 
- 3 бізнес-зустрічі з платниками податків, 
- семінар-нараду з представниками закладів освіти щодо порядку проведення атестації робочих місць за умовами праці.
     Розміщено 130 інформацій на  сайтах органів влади. У місцевих ЗМІ розміщено 63 статті  щодо необхідності легалізації заробітної плати та сплати ЄСВ, розповсюджено 1142 листівок та брошур в рамках інформаційно-консультаційної компанії «Допоможи своєму майбутньому», у соціальній мережі Facebook  розміщено 41 статтю  «Легалізація трудових відносин» та «Боротьба з виплатою заробітної плати в конвертах – актуальна тема сьогодення», проведено 1 флешмоб «Молодь за легальну зайнятість».
     Розміщено статті на сайті УСЗН Слов’янської міської ради:  
«Про оплату праці з 1 січня 2020 року»; «Дії роботодавця під час карантину: роз’яснює Управління соціального захисту населення»;  «Про запровадження неповного та скороченого робочого часу під час карантину»;  «Трудові відносини під час карантину»;  «Про повідомну реєстрацію колективних договорів у 2020 році» тощо. 
3 Забезпечення роботи органів соціального діалогу, сприяння роботі соціально-економічної ради 
Забезпечено проведення:
- 2  засідань робочої комісії з питань укладення Угоди між виконавчим комітетом Слов’янської міської ради, координаційною радою голів профспілкових комітетів  підприємств, організацій  і  установ  міста   та міською організацією роботодавців;
- 19 засідань тимчасової комісії з питань погашення заборгованості із заробітної плати (грошового забезпечення), пенсій, стипендій та інших соціальних виплат; 
- 4 засідань міської ради з питань безпечної життєдіяльності населення; 
- 5 засідань міжвідомчої робочої групи з питань забезпечення реалізації рішень, спрямованих на підвищення рівня оплати праці та дотримання норм законодавства в частині мінімальної заробітної плати на території Слов’янської міської ради; 
- 13 засідань робочої групи з питань  легалізації виплати заробітної плати та зайнятості населення;  
- міської оглядової комісії з проведення міського огляду з охорони праці по м. Слов’янську в 2020 році.
     Відповідно до Закону України «Про соціальний діалог в Україні», керуючись ст. 34, 40 Закону України  «Про місцеве самоврядування в Україні», рішення виконавчого комітету Слов’янської міської ради від 15.07.2015 № 368, рішення виконкому міської ради від  28.08.2006 № 523 «Про затвердження складу міської тристоронньої соціально-економічної ради та положення про неї» та від 28.12.2010 №834/4  «Про затвердження складу міської тристоронньої соціально-економічної ради в новій редакції» втратили чинність.
     У зв’язку з тим, що організація роботодавців «Співпраця» практично не існує, для утворення у місті двосторонньої соціально-економічної ради направлено лист голові координаційної ради голів профспілкових комітетів підприємств, організацій, установ міста щодо  делегування своїх представників до цього органу. 
4 Забезпечення проведення попереджувальних заходів щодо виникнення колективних трудових спорів, страйків та акцій протесту під час ускладнень стану соціально-трудових відносин  
     За 2020 рік комісією з питань погашення заборгованості із заробітної плати (грошового забезпечення), пенсій, стипендій та інших соціальних виплат (далі – Комісія) заслухано 64 звіти керівників підприємств-боржників із заробітної плати та з ЄСВ, а також 120 звітів фізичних осіб-підприємців, які мають борги з єдиного соціального внеску.
     З метою попередження соціального конфлікту напередодні опалювального періоду за рішенням Комісії направлено листи голові Донецької облдержадміністрації та в. о. генерального директора ОКП «Донецьктеплокомуненерго» з проханням сприяти погашенню заборгованості із заробітної плати перед працівниками в структурних підрозділах обласного комунального підприємства «Донецьктеплокомуненерго». 
     Направлено лист керівництву ПрАТ «Укрпрофоздоровниця» (Субота) з проханням надати роз’яснення щодо перспектив погашення заборгованості із заробітної плати перед працівниками ДП «СКРЦ «Слов'янський курорт» ПрАТ «Укрпрофоздоровниця» та подальшого існування підприємства. 
     Направлено листи керівництву ПрАТ «Бетонмаш» та ПАТ «Облдорембуд» з проханням розглянути можливість з метою економії коштів Пенсійного фонду України на судові збори добровільно та своєчасно відшкодовувати витрати на виплату та доставку пільгових пенсій своїх працівників з одночасним поступовим погашенням заборгованості.
     З метою покращення фінансового стану підприємства рішенням  Слов’янської міської ради  у 2020 році   надано   фінансову підтримку за рахунок коштів місцевого бюджету КП Слов’янської міської ради «Словміськводоканал» в сумі 44815,0 тис. грн.
     За результатами роботи Комісії у 2020 році погашено заборгованість із заробітної плати в сумі 7768,5 тис. грн., з єдиного соціального внеску  в сумі 11162,4 тис. грн. по 49 суб’єктам господарювання, з відшкодування пільгових пенсій та страхових внесків по  6 суб’єктам господарювання в сумі 447,9 тис. грн. Повністю погашено заборгованість із зарплати перед працівниками ДП «УкрНДІметалургмаш», КП «Бюро технічної інвентаризації», ТОВ «Позаміський дитячий заклад оздоровлення та відпочинку «Іскорка», ПП «Лонжерон». 
     У   2020 році колективних звернень з питань порушення законодавства про працю, охорону праці не надходило та колективних трудових спорів (конфліктів) не зафіксовано</t>
  </si>
  <si>
    <t xml:space="preserve">Забезпечено проведення:
- 2  засідань робочої комісії з питань укладення Угоди між виконавчим комітетом Слов’янської міської ради, координаційною радою голів профспілкових комітетів  підприємств, організацій  і  установ  міста   та міською організацією роботодавців;
- 19 засідань тимчасової комісії з питань погашення заборгованості із заробітної плати (грошового забезпечення), пенсій, стипендій та інших соціальних виплат; 
- 4 засідань міської ради з питань безпечної життєдіяльності населення; 
- 5 засідань міжвідомчої робочої групи з питань забезпечення реалізації рішень, спрямованих на підвищення рівня оплати праці та дотримання норм законодавства в частині мінімальної заробітної плати на території Слов’янської міської ради; 
- 13 засідань робочої групи з питань  легалізації виплати заробітної плати та зайнятості населення;  
- міської оглядової комісії з проведення міського огляду з охорони праці по м. Слов’янську в 2020 році.   
     У зв’язку з тим, що організація роботодавців «Співпраця» практично не існує, для утворення у місті двосторонньої соціально-економічної ради направлено лист голові координаційної ради голів профспілкових комітетів підприємств, організацій, установ міста щодо  делегування своїх представників до цього органу.
</t>
  </si>
  <si>
    <t>У зв’язку із поширенням на території України гострої респіраторної хвороби COVID-19, спричиненої коронавірусом SARS-CoV-2.</t>
  </si>
  <si>
    <t>1 - транспортні послуги для здійснення адресної доставки продуктових наборів багатодітним сім’ям, які перебувають у складних життєвих обставинах.</t>
  </si>
  <si>
    <t>Відсутність співфінансування з обласного бюджету.</t>
  </si>
  <si>
    <t>Придбано 4 од. житла.</t>
  </si>
  <si>
    <t>Інформація про виконання заходів Програми</t>
  </si>
  <si>
    <t xml:space="preserve">З метою підвищення обізнаності громадян у питаннях енергоефективності спеціалістами управлінням економічного та інвестиційного розвитку міської ради надана консультативна підтримка мешканцям ОСББ «Искра» щодо отримання гранту на відшкодування витрат, пов’язаних зі здійсненням заходів з енергоефективності.
На офіційному сайті міської ради в розділі новини, опубліковано інформацію щодо участі в онлайн-вебінарах та онлайн-школі по Програмі «Енергодім», яка визначає умови та порядок надання ДУ«Фонд енергоефективності» грантів ОСББ для часткового відшкодування прийнятних витрат, пов’язаних зі здійсненням заходів з енергоефективності.
Протягом 2020 року розміщувалась  агітаційна інформація щодо переваг впровадження заходів з енергоефективності для зменшення фінансового навантаження за енергоносії.
</t>
  </si>
  <si>
    <t xml:space="preserve">Підготовлено 6 інвестиційних проєктів та подано на розгляд до Регіональної комісії з проведення оцінки та попереднього конкурсного відбору інвестиційних програм і проєктів регіонального розвитку, що можуть реалізовуватися у 2021 році за рахунок коштів державного фонду регіонального розвитку.
Підготовлено 4 інвестиційних проєкти  на участь у конкурсному відборі проєктів регіонального розвитку, які можуть реалізовуватися за рахунок коштів державного бюджету, отриманих від Європейського Союзу у 2021 році.
</t>
  </si>
  <si>
    <t xml:space="preserve">Слов’янською міською радою укладено Угоду з Міжнародною громадською організацією «Центр сприйняття житловим та муніципальним реформам» про надання грантової підтримки від 12.02.2020 №2020-02-10-05. Мета угоди – спільне виконання проєкту «Розробка Плану дій сталого енергетичного розвитку та клімату міста Слов’янськ до 2030 року та проведення енергетичних аудитів і сертифікації енергетичної ефективності громадських будівель».
Рішенням міської ради від 24.06.2020 №11-LXXXIV-7 надана згода на підписання Угоди про співпрацю між містами-побратимами Миронівкою Київської області та Слов’янськом Донецької області.
Слов’янською міською радою підписано Меморандум про партнерство, співпрацю та взаємодію між містами Рубіжне Луганської області та Слов’янськ Донецької області, від 7 жовтня 2020 року.
</t>
  </si>
  <si>
    <t xml:space="preserve">За інформацією управління житлово-комунального господарства  міської ради: КП «Благоустрій» проведено роботи з утримання 952м2 вулично-дорожньої мережі на суму – 8187,2 тис.грн;
Виконано поточний ремонт  12,7 тис.м2  дорожнього покриття доріг та тротуарів , у т.ч. 
вул.Університетська (тротуар) від вул Корольова до вул.Поштова) – 99,8 тис.грн (148м2),  вул.Лозановича (тротуар) - 78,1 тис.грн (120 м2), 
вул.Ком'яхова – 689,2 тис.грн (88,2 м2 із заміною бордюр), пров.Медичний – 198,5 тис.грн (352 м2), вул Г.Данілевського – 813,0 тис.грн. (1406м2), вул.Доватора - 45,9 тис.грн. (85м2), вул.Світлодарська - 446,8 тис.грн (525м2), вул.Маломіська – 7,9 тис.грн, (11,5м2),  (вул.Батюка вул.Я.Мудрого, пров.Андріївський, вул.Сніжна) -  480,6 тис.грн. (860м2), вул.Д.Галицького – 956,1 тис.грн (1132,9м2)., вул.Аеродромна – 1027,4 тис.грн., (вул.Батюка, вул.Міська, вул.Паркова, вул.Шевченка, вул.Машчерметівська, вул.Ставропольська, вул.Ізюмська  вул.Сімейка вул.Відродження, пл.Соборна, 2, вул.Торогова) – 2258,2 тис.грн. (2176,4м2), вул.Гайдара -335,8 тис.грн (569,7м2), Поштова - 376,0тис.грн (218м2), (Геологічна, Сользаводська, Миру, Літературна, Паркова) - 995,0тис.грн (1326,3м2), вул.Бульварна (перех. вул.Батюка) - 110,9 тис.грн. (169,7м2), вул. Нарвська – 108,4 тис.грн (162,4м2), вул. Заводська -97,2 тис.грн (176,8м2), (вул. Батюка, вул.Василівська, 56, бул. Г.Крут, Солідарна) - 649,0 тис.грн. (960,4м2), вул.Колонтаївська – 199,0 тис.грн. (306,1м2), (вул.Барвенківська, вул.Голубівська, вул.Добровольського, вул.Армійська) - 293,7 тис.грн. (276м2), вул.Сучасна (район зупинки) – 34,4 тис.грн (33м2), вул. Батюка (паркувальний майданчик) -357,1 тис.грн., (вул. Василівська, вул. Бульварна, бул. Пушкіна (тротуар) – 1416,0 тис.грн.(1629,6 м2). Крім того, виконувалися роботи із грейдерування вулиць, зашпаровування вибоїн холодним асфальтом, ліквідація вибоїн машиною для ямкового ремонту. 
</t>
  </si>
  <si>
    <t>В рамках Програми розвитку дорожнього руху та його безпеки міста Слов’янська КП «Благоустрій» виконано роботи з утримання та поточного ремонту 80 од. зупинок дорожнього транспорту – 67,9 тис.грн.</t>
  </si>
  <si>
    <t xml:space="preserve">У Слов'янській міській раді проведена ознайомча зустріч з директором Агенції трансформації «М.CLASS» Петром Лазарчуком з питання можливої співпраці щодо розробки Стратегічних документів в рамках програми «Двигуни громади».  </t>
  </si>
  <si>
    <t xml:space="preserve">В рамках Програми розвитку дорожнього руху та його безпеки міста Слов’янська виконано:
капітальний ремонт дорожнього покриття по вул Мостова, вул.Гагаріна – 4382,9 тис.грн.  1,69 тис.м2; 
капітальний ремонт вулично-дорожньої мережі по вул.Батюка (від вул.Бульварна до вул.Вільна) - 255,0 тис.грн.;
капітальний ремонт тротуарів по вул.Василівська – 1707,2 тис.грн. 560,0м2.
</t>
  </si>
  <si>
    <t xml:space="preserve">Виконано роботи по об’єктах: 
«Капітальний ремонт доріг по вул.Криворізька, вул.Олекси Тихого, вул.Сучасна у Слов'янськ (коригування)» (експертний звіт від 14.05.2020 №05-0111-20) – 248,0 тис.грн; 
«Капітальний ремонт залізобетонного мосту через річку К.Торець по вулиці Свободи в м.Слов’янсь к( корегування)» (Експертний звіт від 07.04.2020 №200320-7) – 106,3 тис.грн.
</t>
  </si>
  <si>
    <t>Захід не виконано за відсутності фінансування.</t>
  </si>
  <si>
    <t xml:space="preserve">В рамках Програми розвитку дорожнього руху та його безпеки міста Слов’янська КП «Благоустрій» виконано роботи з поточного ремонту та утримання 14 од. світлофорних об’єктів – 626,9 тис.грн,  встановлено 375м.п. пішохідних огороджень,  38 дорожніх знаків – 99,1тис.грн, 
нанесено дорожньої розмітки: повздовжньої – 27 км, пішохідний перехід – 1354,8 м2.
</t>
  </si>
  <si>
    <t>Розроблено 2 схеми дорожнього руху: вул. Василівська, віл. Лозановича.</t>
  </si>
  <si>
    <t>Відділом транспорту та зв’язку Слов’янської міської ради проведена робота по укладенню договору з департаментом патрульної поліції Національної поліції України у м. Києві на виконання послуг з обстеження з виїздом на місце території або окремих ділянок автомобільних доріг, вулиць і залізничних переїздів, на яких планується розміщення об’єктів дорожнього сервісу, малих архітектурних форм; ділянок вулично-дорожньої мережі, на яких планується відкриття нових або перегляд діючих маршрутів руху транспортних засобів, залучених до перевезення пасажирів. У зв'язку з введенням карантину на території України, міською комісією з питань відкриття нових або перегляду діючих міських автобсних маршрутів загального користування проведені 2 виїзних обстеження маршрутів - ропочато рух за маршрутом №5б "Залізничний вокзал  -м-н Хімік", проведено обстеження дріг на ділянці:вул.Відродження-вул.Краматорська-технічна дорога вздовж заводу "Стройдеталь".</t>
  </si>
  <si>
    <t>Виконані роботи по заміні 16 м системи каналізації в житловому будинку по вул.Лозановича, 6.</t>
  </si>
  <si>
    <t xml:space="preserve">В межах виділеного фінансування проведені наступні роботи, :
капітальний ремонт (заміна) вікон сходових клітин в житлових будинках №№ 38, 46 по вул.Університетська;
капітальний ремонт входів в житлові будинки по вул.Донська, 9, вул.Дарвіна, 17, вул.Ком’яхова, 42, вул.Данили Галицького,17.
</t>
  </si>
  <si>
    <t xml:space="preserve">Частково виконано розробку проєктно-кошторисної документації: «Реконструкція будівлі гуртожитку по вул.Світлодарська, 28а м.Слов'янськ під житловий будинок». </t>
  </si>
  <si>
    <t xml:space="preserve">Виконано роботи з капітального ремонту вимощення житлового будинку по вул.Маломіська,3 – 103,143 тис.грн (50 м2); капітального ремонту шиферної покрівлі житлових будинків №4 по вул.Маломіська – 148,911 тис.грн (339 м2) та №55 по вул.Вокзальна – 194,445 тис.грн (481 м2).
</t>
  </si>
  <si>
    <t>Укладено договір на виконання капітального ремонту трубопроводів скидної камери насосної станції водозабору по вул.Синельникова, 24 с.Сидорове. Роботи виконано.</t>
  </si>
  <si>
    <t>Роботи не виконано.</t>
  </si>
  <si>
    <t>Придбано 163 од. люків на колодязі водопровідно-каналізаційних мереж (договір від 16.03.2020 №2/52 з ФОП М’яло О.В.).</t>
  </si>
  <si>
    <t>В рамках Програми благоустрою міста Слов'янськ КП «АТП 052814» вивезено        2272м3 ТПВ з місць загального користування та з кладовищ.</t>
  </si>
  <si>
    <t>Департаментом екології та природних ресурсів Донецької облдержадміністрації проведено централізовано закупівлю контейнерів. До міста передано 82 контейнери для скла та паперу і 16 од.  для відпрацьованих батареєк.</t>
  </si>
  <si>
    <t>Виконано у межах виділеного фінансування. На балансі КП «Благоустрій» перебуває 49 дитячих майданчиків, які постійно підтримуються в належному стані.</t>
  </si>
  <si>
    <t>КП «Водозниження» забезпечувало  роботу  фонтану на площі Соборна з травня по жовтень 2020р..</t>
  </si>
  <si>
    <t>Укладено договір від 18.03.2020 №56 з КП «Слов’янське управління капітального будівництва» на розробку проєктно-кошторисної документації та проходження експертизи по об'єкту «Благоустрій північної частини берегової смуги оз.Шовковичне по вул.Лозановича (капітальний ремонт)».</t>
  </si>
  <si>
    <t>Підготовлено проєкт для участі у конкурсному відборі проєктів регіонального розвитку, які можуть реалізовуватися за рахунок коштів державного бюджету, отриманих від Європейського Союзу. Проєкт пердбачає: проведення реконструкції нежитлового приміщення  загальною площею - 204,17 м2.; придбання офісних меблів для 120 осіб - підприємців, комп’ютерної та офісної технікі; системи синхронного перекладу для налагодження спілкування з міжнародними донорами.</t>
  </si>
  <si>
    <t xml:space="preserve">Торговельне обслуговування населення м.Слов’янська здійснюють: 494 підприємства роздрібної торгівлі, 215 підприємств ресторанного господарства, 48 підприємств оптової торгівлі. 
За рахунок відновлення законсервованих об’єктів, оренди приміщень, будівництва, відкрито 8 (2158 кв. м) підприємств роздрібної торгівлі, 5 підприємства ресторанного господарства на 100 пос. місць (3 бари, кав’ярня-пекарня) з поліпшеним зовнішнім виглядом, новою сучасною архітектурою. Розширення мережі підприємств дало змогу створити у сфері торгівлі 84 робочих місця. 
Власниками підприємств здійснюється модернізація об’єктів, впроваджується сучасне торговельне та технологічне устаткування.
</t>
  </si>
  <si>
    <t xml:space="preserve">На території міської ради функціонують 9 ринків (на 888 торгових місць): 8 ринків у м. Слов’янську та ринок у м.Святогірськ. 
На 5 ринках реалізується переважно продовольчий асортимент товарів, які в повному обсязі забезпечують мешканців міста сільськогосподарською продукцією.
Земельні ділянки 3-х ринків знаходяться у приватній власності.
На ринках міста створені умови для продажу сільськогосподарської продукції безпосередньо її виробниками.
</t>
  </si>
  <si>
    <t xml:space="preserve">Проведено 5 нарад з представниками бізнесу з питання підвищення ефективності діяльності підприємств торгівлі та ресторанного господарства, дотримання правил торговельного обслуговування. Надається консультаційна та методична допомога суб’єктам господарювання.
Асортимент товарів в магазинах, в першу чергу, формується попитом мешканців міста. В магазинах, де реалізуються алкогольні напої та тютюнові вироби, в наявності відповідні ліцензії, в доступному місці розміщені пам'ятки щодо заборони продажу цих товарів неповнолітнім. В більшості магазинів спостерігається покращення санітарно-гігієнічного та санітарно-технічного стану приміщень.
Ведеться організаційна робота з питань життєдіяльності, наведення порядку у сфері побутового обслуговування населення і забезпечення вимог законодавства по захисту прав споживачів.
</t>
  </si>
  <si>
    <t>Заходи щодо реалізації Концепції державної політики у сфері захисту прав споживачів виконуються за зверненнями  споживачів щодо порушення їх прав в рамках Закону України «Про захист прав споживачів». Протягом звітного періоду надійшло 70 звернень від мешканців міста, у т.ч. 15 - з питань захисту прав споживачів. Всі звернення розглянут, заявникам надана своєчасна і обґрунтована відповідь. Жодне звернення громадян не поставлено керівництвом на додатковий контроль.</t>
  </si>
  <si>
    <t>Станом на 01.01.2021 1491 незайнятий мешканець міста отримав постійне місце роботи, 929 з яких мали статус безробітного. Рівень працевлаштування безробітних становив 27,18%.</t>
  </si>
  <si>
    <t xml:space="preserve">В рамках Програми зайнятості населення м.Слов’янська на базі ЦЗ діють клуби для молоді «Stepbystep» для молодих активних і енергійних людей, які прагнуть до особистісного зростання, самовдосконалення, цікавого спілкування і професійного самовизначення та Клуб свідомого батьківства, для батьків, які мають неповнолітніх дітей. Робота клубу спрямована на надання практичної психологічної допомоги та підтримки батьків, підвищення їх компетенції в питанні професійного самовизначення їх дітей. Також працює Бізнес – школа молодого підприємця «Профі» для студентської та учнівської молоді, де знайомляться з поняттям «лідерство», «підприємець», «тайм-менеджмент» тощо.
В центрі зайнятості створена Ресурсна сезонна майстерня профорієнтації для психологів, викладачів та соціальних працівників шкіл. Мета майстерні-обмін досвідом, висвітлення проблем і перспектив профорієнтаційної діяльності, підвищення її ефективності в навчальних закладах.
Фахівцями Центру зайнятості створена Арт-студія «CHERDAK» для неформального, багатогранного дозвілля, контактної взаємодії, творчих експериментів учасників. 
</t>
  </si>
  <si>
    <t xml:space="preserve">В рамках Програми зайнятості населення м.Слов’янська спеціалістами ЦЗ постійно проводилися групові та масові заходи з профорієнтації учнівської та студентської молоді (уроки вибору професії, профорієнтаційні екскурсії по ЦЗ, виїзні та групові заходи, заходи щодо створення портфоліо кар’єрного просування з відеорезюме тощо).
Для безробітної молоді проведені цільові семінари (в онлайн форматі): інформаційний семінар «Молодь на ринку праці» за участю 15 осіб; 4 засідання молодіжного клубу «Stepbystep» (34 осіб); 4 засідання клубу «Свідоме батьківство», в яких взяли участь 36 мешканців Слов’янська.
З метою розвитку підприємницьких ініціатив Слов’янський міський центр зайнятості з початку 2020 року провів 6 засідань Бізнес-школи молодого підприємця «Profi», до яких долучились 45 учнів закладів загальної середньої освіти м.Слов’янська.
</t>
  </si>
  <si>
    <t>Підготовлено Звіт про стратегічну екологічну оцінку проєкту Програми економічного і соціального розвитку м.Слов'янська на 2021 рік.</t>
  </si>
  <si>
    <t>Слов’янською міською радою придбано 3 одиниці меблів, 3 кондиціонера, 3 багатофункціональних пристрої, 13 персональних комп’ютерів.</t>
  </si>
  <si>
    <t>Виконання заходу втратило актуальність.</t>
  </si>
  <si>
    <t xml:space="preserve">В рамках Програми проведення державної реєстрації речових прав на нерухоме майно комунальної власності територіальної громади міста Слов’янська на 2019-2021 роки надано інвентаризаційні послуги об’єктів нерухомого майна, розташованих за адресою:
- вул.Поштова, 44; пров.Донський, 3, приміщення 1; пров.Донський, 3, приміщення 3; вул.Світлодарська,60; траса Київ – Довжанський, 18Б; пров.Батюка, 6, прим.1; пров.Парковий,7;
вул.Свободи,5; вул.Шовковична,29, прим.2; вул.Шовковична,29, прим.1;  вул.Торська,4; вул.Вільна,4; вул.Свободи,34; вул.Дарвіна,17; вул.Батюка,40; вул.Шовковична,29, прим.4.
</t>
  </si>
  <si>
    <t>Захід не виконувався у зв’язку зі змінами у містобудівному законодавстві та адміністративному устрої.</t>
  </si>
  <si>
    <t>Призначено 779 особам державну соціальну допомогу, які не мають права на пенсію та особам з інвалідністю, за рахунок коштів державного бюджету.</t>
  </si>
  <si>
    <t>Відповідно до планових асигнувань державного бюджету, надано тимчасову державну допомогу 58 особам.</t>
  </si>
  <si>
    <t>Відповідно до планових асигнувань державного бюджету, надано щомісячну грошову допомогу 155 особам, які проживають разом з особою з інвалідністю І та ІІ групи внаслідок психічного розладу, який за висновком лікарської комісії медичного закладу потребує постійного стороннього догляду, на догляд за ним.</t>
  </si>
  <si>
    <t>Відповідно до планових асигнувань державного бюджету, призначена допомога 216 сім'ям з дітьми.</t>
  </si>
  <si>
    <t>В рамках Програми соціального захисту деяких категорій мешканців на території Слов’янської міської ради, відповідно до рішення міської ради від 25.05.2016 №14-ХІІ-7 «Про присвоєння звання «Почесний громадянин міста Слов’янська» надано пільги на житлово-комунальні послуги 13 почесним громадянам міста або вдовам.</t>
  </si>
  <si>
    <t>Надано матеріальну допомогу військовослужбовцям, звільненим з військової строкової служби - 12 особам.</t>
  </si>
  <si>
    <t>Забезпечено оздоровлення та відпочинку дітей, які потребують особливої соціальної уваги та підтримки за путівками, отриманими від Донецької обласної державної адміністрації (в тому числі УДЦ «Молода гвардія» м.Одеса, МДЦ «Артек»м.Київ) - 3 дитини.</t>
  </si>
  <si>
    <t xml:space="preserve">Захід не впроводився у зв’язку з відсутністю звернень. </t>
  </si>
  <si>
    <t>В рамках Програми соціального захисту дітей-інвалідів на території Слов’янської міської ради надана послуга 64 дітям з інвалідністю.</t>
  </si>
  <si>
    <t xml:space="preserve">Виявлено потреби 1221 мешканця міста в соціальних послугах.  </t>
  </si>
  <si>
    <t xml:space="preserve">    Голову Координаційної ради голів профспілкових комітетів підприємств, установ та організацій міста залучено до складу: 
- тимчасової комісії з питань погашення заборгованості із заробітної плати (грошового забезпечення), пенсій, стипендій та інших соціальних виплат; 
-  робочої комісії з питань укладення Угоди між виконавчим комітетом Слов’янської міської ради, координаційною радою голів профспілкових комітетів  підприємств, організацій  і  установ  міста та міською організацією роботодавців; 
- міської ради з питань безпечної життєдіяльності населення; 
- міжвідомчої робочої групи з питань забезпечення реалізації рішень, спрямованих на підвищення рівня оплати праці та дотримання норм законодавства в частині мінімальної заробітної плати на території Слов’янської міської ради; 
- робочої групи з питань  легалізації виплати заробітної плати та зайнятості населення; 
- міської оглядової комісії з проведення міського огляду з охорони праці по м. Слов’янську в 2020 році.
     Основною і найбільш результативною формою соціального діалогу є укладення колективних договорів.
     У 2020 році зареєстровано 31 колективний договір та 98 змін та доповнень до колективних договорів. Керівництву 30 підприємств міста направлено листи про необхідність внесення змін і доповнень до колективних договорів та керівництву 12 підприємств - про необхідність його укладення на новий строк.
     Працівниками Управління  надано 1829 консультації та роз’яснення з питань соціально-трудових відносин представникам підприємств, організацій і установ міста та фізичним особам. Інформацію з питань соціально-трудових відносин розміщено на WEB-сайті. Розглянуто 15 письмових звернень з питань соціально-трудових відносин.
     Угода між виконавчим комітетом, координаційною радою голів профспілкових організацій підприємств, організацій, установ міста та міською організацією роботодавців на 2011-2012 роки діє до укладення нової. 
     Укладено та діє угода між міським відділом освіти  та Слов’янською міською організацією профспілки працівників освіти і науки України на 2018-2020 роки.
</t>
  </si>
  <si>
    <t xml:space="preserve">В рамках Міської програми підтримки молоді 13 лютого 2020 року відбувся молодіжний захід «Stand UP «LifeisLife», організатором якого виступило творче об`єднання «СОТ» за участі 150 молодих людей.
До Дня молоді, 26 червня, відбулась церемонія нагородження переможців обласного конкурсу «Молода людина року». Серед переможців і лауреатів конкурсу є молоді люди зі Слов’янська: Воронова Ірина – волонтер громадської організації 
«Платформа ініціатив Теплиця», переможець у номінації «Молодий волонтер року»; Іванчук Сабіна – кандидат педагогічних наук, старший викладач кафедри дошкільної освіти та соціальної роботи ДВНЗ «Донбаський державний педагогічний університет» - «Молодий вчений року»; Шулик Тетяна – кандидат педагогічних наук, керівник підрозділу моніторингу якості вищої освіти ДВНЗ, лауреат конкурсу - «Молодіжний працівник року»; Лиходієнко Елліна – начальник виробничо – диспетчерського бюро механічного цеху ПрАТ «Бетонмаш» лауреат конкурсу в номінації «Молодий машинобудівник року».
- 24 серпня 2020 року в місті пройшов молодіжний захід «Вишиванкова хода», присвячений 29-їй річниці незалежності України (участь у заході взяли близько 400 молодих людей). 
- 25 серпня 2020 року міський голова Вадим Лях, відзначив активну молодь м. Слов’янська, яка зробила внесок у розвиток рідного міста. 
 - 05 вересня 2020 року з нагоди святкування 375 річниці Дня м.Слов’янськ в місті пройшов молодіжно-спортивний захід «Велодвіжок» (участь у заході взяли близько 200 молодих людей). 
- 19 вересня 2020 року в місті стартувала соціально-екологічна акція з прибирання зелених зон та благоустрою територій – «Всесвітній день прибирання – World Cleanup Day», до організації якого долучився осередок громадянського суспільства у Слов’янську «Друкарня», за підтримки відділу у справах сім’ї, молоді, фізичної культури та спорту Слов’янської міської ради. Участь у заході взяли 58 активних молодих людей, що протягом акції зібрали 123 пакети сміття.
08 жовтня 2020 року на відкритому просторі біля Слов’янського багатопрофільного регіонального центру професійної освіти ім. П.Ф.Кривоноса відбувся молодіжний захід «Пікнік здоров’я», організаторами якого виступили молодіжний центр при КЗ «Центр культури і довкілля м. Слов’янська» АртПростір «Happy Hub» та молодіжний центр «Dream Team» громадської організації «Наша допомога», за підтримки відділу у справах сім’ї, молоді, фізичної культури та спорту Слов’янської міської ради.
. В рамках заходу була облаштована мобільна зона відпочинку, де молодь змогла відпочити після занять, та в неформальній обстановці поспілкуватися з соціальними і молодіжними працівниками на тему профілактики щодо небезпеки вживання психотропних речовин, алкоголю, тощо (участь у заході взяло 40  молодих людей - учнів Слов’янського багатопрофільного регіонального центру професійної освіти ім. П.Ф.Кривоноса). 
30-31 жовтня 2020 року в Слов’янську відбувся молодіжний захід «Адвокаційна кампанія. «Молодь – молоді. Ми за спілкування без пива, паління та енергетиків», організатором якого виступив  молодіжний центр при КЗ «Центр культури і довкілля м. Слов’янська» АртПростір «Happy Hub», за підтримки відділу у справах сім’ї, молоді, фізичної культури та спорту Слов’янської міської ради.
В рамках заходу на сцені КЗ «Центр культури і довкілля м. Слов’янська» (орендована будівля КЗ «Центр культури і довкілля м. Слов’янська» (вул. Солоділова, 1) волонтерською ініціативною групою молодіжного центру АртПростір «Happy Hub» була розіграна інтерактивна коротка вистава.
Форум-театр - методика інтерактивної роботи серед різних прошарків суспільства, спрямована на вирішення соціальних проблем. Сутність методики форум-театру - це пошук в рамках запропонованої вистави - разом із учасниками й учасницями - шляхів вирішення проблеми чи виходу зі складної життєвої ситуації.
 Після проведення Форум-театру, учасники заходу відвідали торговельні заклади міста, з метою інформування та привернення уваги населення до проблеми підліткового алкоголізму і тютюнопаління та залишили в закладах інформаційні матеріали щодо заборони продажу алкогольних та тютюнових виробів неповнолітнім (загалом протягом двох днів, участь у заході взяло близько 30 активних молодих людей міста Слов’янська).
Протягом листопада-грудня в місті пройшов молодіжний захід «Молодь проти наркотиків» на території міста Слов’янська, до організації якого долучилася молодіжна рада при Слов’янській міській раді. 
Захід націлений на знищення (замальовування) написів з рекламою наркотичних та психотропних засобів, які розміщенні на будівлях, парканах, та інших місцях.
</t>
  </si>
  <si>
    <t>Захід не проведено у зв’язку із поширенням на території України гострої респіраторної хвороби COVID-19, спричиненої коронавірусом SARS-CoV-2.</t>
  </si>
  <si>
    <t>В рамках Програми розвитку освіти міста Слов’янська сплачені послуги за доставку та збереження 22997 од. підручників. (Договір № 7,8 від 27.01.2020;  Договір № 14,15 від 07.08.2020, Договір № 153,154 від 14.09.2020 ).</t>
  </si>
  <si>
    <t>У зв’язку з поширенням на території України респіраторної хвороби COVID-19 оздоровча, компанія не проводилась.</t>
  </si>
  <si>
    <t>Укладені договори №2771/сл. від 22.01.2020, №2839/сл. від 27.01.2020, №2883/сл. від 13.02.2020, № 2284/сл. від 13.02.2020 з Маріупольським міжрайонним відділом управління поліції охорони в Донецькій обл. на загальну суму 198919,25 грн., згідно з яким підключені до пульту термінового виклику охорони 40 закладів освіти.</t>
  </si>
  <si>
    <t xml:space="preserve">В рамках Програми розвитку освіти міста Слов’янська, згідно з укладеними договорами № 58, 59 від 18.03.2020 з ТОВ «Защита-Сервіс» проведено технічне обслуговування вогнегасників на суму 76,29 тис.грн.
Укладено договір № 60 від 20.03.2020 на суму 122410,00 грн з ФОП Шаутдінов С.Р. на постачання протипожежного інвентарю у кількості 467 од.
</t>
  </si>
  <si>
    <t xml:space="preserve">Відділом освіти міської ради укладені договори на розробку ПКД по обробці конструкцій горищ вогнезахисною суміщу. Проведено роботи по ЗОШ № 5, 8, 18, ДНЗ № 20, 25, 28, 70.
(Укладено договори з ФОП Шаутдінов С.Р. на виготовлення проєктів з вогнезахисної обробки № 54 від 18.03.2020, № 50 від 16.03.2020 на загальну суму 22026,31 грн. Укладено договори №51 від 16.03.2020, №55 від 18.03.2020, № 63 від 23.03.2020 на проведення вогнезахисної обробки дерев’яних конструкцій горищ.)
</t>
  </si>
  <si>
    <t xml:space="preserve"> У зв’язку з обмеженням фінансувіання, захід не виконувався</t>
  </si>
  <si>
    <t xml:space="preserve">В рамках Програми розвитку освіти міста Слов’янська навчання з пожежної безпеки пройшли 45 осіб в навчально-методичному центрі цивільного захисту та безпеки життєдіяльності Донецької обл. (Договір № 260сцз від 28.02.2020).
Навчання з питань охорони праці - 16 осіб в КНВП АСУ «Слов’янськ» (Договір №81-20 від 16.03.2020).
Послуги з навчання та періодичну перевірку знань з охорони праці машиністів (кочегарів) отримали 16 осіб в ТОВ Торінтерм (Договір №2005.01 від 07.04.2020).
</t>
  </si>
  <si>
    <t>Зроблена перевірка димоходів котельні ЗОШ № 11 згідно з договором з ФОП Шаутдінов С.Р від 05.11.2020 № 198 та перевірка димоходів та вентиляційних каналів  ДНЗ № 3 згідно з договором з ФОП Шаутдінов С.Р від 09.12.2020 № 225.</t>
  </si>
  <si>
    <t>Згідно з укладеними договорами з ФОП Шаутдінов С.Р. № 13 від 29.01.2020, №14 від 30.01.2020, № 75 від 10.04.2020 , № 76 від 10.04.2020, проведені роботи  по перевірці вимог електробезпеки електрообладнання в 12 закладах дошкільної освіти, 15 закладах загальної середньої освіти, 2 позашкільних закладах.</t>
  </si>
  <si>
    <t>Згідно з укладеним договором №88 від 27.05.2020 з ФОП Замолитва І.Д., замінені 14 вікон в ЦДЮТ.</t>
  </si>
  <si>
    <t xml:space="preserve">Відповідно до розпорядження міського голови №298 від 09.09.2019 «Про призначення персональних стипендій Слов’янської міської ради здібним дітям обдарованій учнівській молоді», Програми розвитку освіти міста Слов’янська, виплачується стипендія міського голови 6 учням. </t>
  </si>
  <si>
    <t xml:space="preserve">В рамках Програми розвитку освіти міста Слов’янська укладені договори з ПАТ «Укртелеком» №62-131 від 14.01.2020, з ТОВ «СДС-СХІД» №010320-17 від 09.04.2020, з ТОВ «Сателітнетсервіс» №74 від 10.04.2020 для отримання доступу до мережі Інтернет.
</t>
  </si>
  <si>
    <t>В рамках Програми розвитку освіти міста Слов’янська сплачено за лабораторні дослідження 393 робітників ДНЗ і ЗОШ. (укладено договір від 12.03.2020 № 73 на суму 117012,54 грн. з ДУ «Донецький обласний лабораторний центр Міністерства охорони здоров'я України». (профілактичне дослідження на носійство збудників кишкових інфекцій; дослідження біоматеріалу фекалій на яйця, личинки, фрагменти гельмінтів методами збагачення, Бермана і товстого мазка за Като; дослідження: пері анального зіскрібка на яйця гельмінтів).</t>
  </si>
  <si>
    <t xml:space="preserve">Згідно з укладеними договорами № 148, 149 від 09.09.2020 з ФОП Задорожній В.В., придбана шумопоглинаюча сітка для футбольного поля ЗОШ № 17.
Згідноз укладеними договорами № 148, 149 від 09.09.2020 з ФОП Орлова Г.О., придбані м’ячі.
</t>
  </si>
  <si>
    <t xml:space="preserve">Від батьків ЗОШ № 9 безкоштовно отриманий  телевізор для класу, в ЗОШ № 12 спонсором обладнано швейну майстерню, від батьків та спонсору безкоштовно отримані телевізор та шкільна дошка для учнів ЗОШ № 5.
За рахунок субвенції та співфінансування згідно укладеного договору з ТОВ «Діксі-Центр» від 25.08.2020 № 141 придбані дидактичні матеріали, а саме: демонстраційні магніти - 46 комп., дидакт.картки - 46 комп., н-р моделей геометр. Фігур - 46 од., к-ти таблиць будова тіла людини - 46 од., STEM-набір - 102 од., комплекти таблиць система органів тіла людини - 46 од.,н-р технологічних карт - 46 од., робот з полем вивчення алгоритмів - 102 од., настільно-друкована гра - 102 од.
За рахунок субвенції та співфінансування згідно з укладеним договором з ТОВ «ТК-Ренесанс» від 26.10.2020 № 190 на суму 1250,5тис.грн, та договором з ТОВ «Лихачовська меблева фабрика»  від 27.11.2020 №210 на суму 218,193 тис.грн придбані шкільні меблі для учнів перших класів.
За рахунок субвенції та співфінансування з міського бюджету згідно з укладеним договором з ТОВ «М ЕНД В СМАРТ АСИСТЕНТ» від 17.11.2020 № 204 на суму 412,8 тис.грн, від 22.09.2020 № 160 на суму 14,0 тис.грн, від 27.11.2020 № 211 на суму 18,0 тис.грн, від 19.10.2020 № 186 на суму 369,36 тис.грн, для учнів початкової ланки придбані 20 ноутбуків, 19 проекторів, 2 SMARTтелевізори, 2 БФП .
За рахунок міського бюджету згідно з договором від 03.12.2020 р. № 216 з ФОП Марш на суму 27,0 тис.грн, для учнів початкової ланки придбані 18 проекційних екранів.
</t>
  </si>
  <si>
    <t xml:space="preserve">За інформацією відділу освіти міської ради, від батьків ДНЗ № 2 безкоштовно отримані ходунки та масажний килим.
За рахунок субвенції придбані спеціальні засоби корекції та відповідне обладнання: реабілітаційний тренажер для ніг - 1 од., набір для творчості - 2 од., тактильний набір - 1 од., розвиваючий набір - 1 од., крісло груша Оксфорд - 5 од., крісло-мішок Веселка - 1 од., крісло - груша «Практик» - 2 од., дошка магнітно-крейдова - 3 од., трафарети - 4 од., батут - 2 од., пальчиковий театр: «Тварини» - 1 од, "Ляльки» - рукавички -1 од., ноутбук - 1 од., проектор - 2 од., комплект книг з піктограмами - 1 од., інтерактивна дошка - 1 од.; олівці кольорові - 4од.
Згідно з укладеним договором з ТОВ «Українське навчання» на суму 95,4 тис.грн., придбані комплект меблів для ресурсної кімнати ЗОШ №14 та спеціальні засоби корекції для закладів з інклюзивним навчанням.
За рахунок міського бюджету згідно з укладеним договором з ФОП Тітаренко від 04.12.2020 № 218 на суму 3,0 тис.грн., придбаний тренажер для ІРЦ.
</t>
  </si>
  <si>
    <t>За інформацією відділу освіти міської ради, в рамках Програми розвитку освіти міста Слов’янська забезпечено гарячим харчуванням 5824 школярі.</t>
  </si>
  <si>
    <r>
      <t>За рахунок субвенції закуплений згідно з договором з ТОВ «Дез-2018» від 21.12.2020 № 441/20Х</t>
    </r>
    <r>
      <rPr>
        <sz val="11"/>
        <color theme="1"/>
        <rFont val="Calibri"/>
        <family val="2"/>
        <charset val="204"/>
        <scheme val="minor"/>
      </rPr>
      <t xml:space="preserve"> </t>
    </r>
    <r>
      <rPr>
        <sz val="10"/>
        <color theme="1"/>
        <rFont val="Times New Roman"/>
        <family val="1"/>
        <charset val="204"/>
      </rPr>
      <t>засіб дезінфекційний «ДезТАБ нью» (330 табл) – 1769 банок на суму 413,946 грн.</t>
    </r>
  </si>
  <si>
    <t>В рамках «Програми по забезпеченню профілактики ВІЛ-інфекції, допомоги та лікування ВІЛ-інфікованих та хворих на СНІД в м.Слов’янську 101 особа забезпечена лікарськими засобами для лікування та профілактики.</t>
  </si>
  <si>
    <t>В рамках Програми протидії захворюванню на туберкульоз в м.Слов’янську соціальну підтримку отримали 73 мешканця міста.</t>
  </si>
  <si>
    <t xml:space="preserve">Згідно з укладеним договором  № 61 від 20.03.2020 з ФОП Науменко В.В. придбані зонти витягові для харчоблоків у кількості 11 од.
Згідно з укладеним договором №83 від 18.05.2020 з ФОП Гончар Т.А. придбаний трицикл для доставки готових страв для  харчування учнів початкової ланки у філію ЗОШ № 4 вартістю 49,0 тис. грн.
Згідно з укладеним договором з ТОВ «М ЕНД В СМАРТ АСИСТЕНТ» від 10.09.2020 № 152 на суму 232,396 тис.грн, за рахунок міського бюджету для закладів освіти закуплені 12 ноутбуків та 1 комп’ютер.
Згідно укладеного договору з ФОП Петик О.В. від 19.10.2020 № 186 на суму 24,661 тис.грн., за рахунок міського бюджету для закладів освіти закуплені 4 одиниці БФП.
За рахунок субвенції та міського співфінансування згідно укладеного договору з ТОВ «Рестеквіп» від 21.12.2020 № 232 на суму 166,02 тис.грн. для ЗОШ № 1 та ЗОШ № 12 придбані 2 конвекційних пічки.
</t>
  </si>
  <si>
    <t>10147 осіб забезпечені виробами медичного призначення</t>
  </si>
  <si>
    <t>В рамках Програми безоплатного та пільгового забезпечення лікарськими засобами та засобами медичного призначення у разі амбулаторного лікування окремих груп населення та за певними категоріями захворювань, категорії осіб похилого віку та ветеранів праці, здійснення слухового, голосового, очного та зубопротезування 372 особи пільгової категорії населення забезпечені лікарськими засобами.</t>
  </si>
  <si>
    <t>В рамках Програми здоров’я жінок та дітей м. Слов’янська 270 жінок забезпечені контрацептивами.</t>
  </si>
  <si>
    <t>В рамках Програми здоров’я жінок та дітей м. Слов’янська 123 дитини перших двох років життя з малозабезпечених сімей забезпечені пільговим харчуванням.</t>
  </si>
  <si>
    <t>Для КНП СМР «Міська клінічна лікарня м.Слов’янська» закуплено медичне обладнання, у т.ч.: аквадистилятори, стіл електричний та механічні для операції, стерилізатор паровий ГК-100, стерилізатор паровий ГП-80, мийка ультразвукова, опромінювачі.</t>
  </si>
  <si>
    <t>Для запобігання поширенню, діагностики та лікування гострої респіраторної хвороби, спричиненої COVID-19, закуплено медичне обладнання, у т.ч.: відсмоктувач хірургічний, опромінював ОБН, монітори пацієнта, концентратор кисню, ларингоскопи,функціональні ліжка, закуплені лікарські засоби; засоби індивідуального захисту; дезінфекційні та антисептичні засоби; вироби медичного призначення; предмети, матеріали, інвентар; перевезення медичних працівників.</t>
  </si>
  <si>
    <t>В рамках Міської програми розвитку фізичної культури і спорту в м.Слов’янську «Спорт. Здоров’я. Майбутнє» проведено 75 спортивно-масових заходів, в яких взяли участь близько 12000 осіб різного віку. У 2020 році в обласних, національних змаганнях і міжнародних турнірах взяли участь близько 2500 слов’янських спортсменів.</t>
  </si>
  <si>
    <t>Не працювали оздоровчи табори. У 2020 році кошти на реалізацію заходу не виділялись.</t>
  </si>
  <si>
    <t>Облікова документація на 1 об'єкт- будівля пам'ятки архітектури за адресою: (будинок Александрова) вул.Т.Шевченка,4.</t>
  </si>
  <si>
    <t xml:space="preserve">Управління житлово-комунального господарства укладено договір від 18.06.2020 №139 з комунальним підприємством «Дирекція з капітального будівництва адміністративних і житлових будівель» на проведення досліджень та спостережень атмосферного повітря. 
Мобільною автоматизованою лабораторією КП «ДКБАЖБ» проведено 3 виїзні дослідження - вимірювання показників стану атмосферного повітря в центрі міста, м-ні Лісний, Хімік, Черевківка, Словважмаш, вул.Світлодарська.
</t>
  </si>
  <si>
    <t>Згідно з договором управління житлово-комунального господарства від 25.11.2020 № 263 виготовлена поліграфічна продукція з екологічної тематики: банер 21 од., євробуклет 30 тис. од., листівки 60 тис. од., буклети 190 од. з метою виховання екологічної свідомості та підвищення екологічної культури дітей, розуміння важливості запровадження роздільного збору та утилізації ТПВ.</t>
  </si>
  <si>
    <t>Офіційним джерелом інформації, створеним для висвітлення діяльності міської ради та її виконавчих органів, є вебсайт Слов'янської міської ради та її офіційні сторінки у соціальних мережах «Facebook» і «Twitter». Проведено 5 ефірів телепередачі «Гість в студії».</t>
  </si>
  <si>
    <t xml:space="preserve">06.02.2020 відбулось засідання громадської ради при виконавчому комітеті Слов’янської міської ради; 17.01.2020 та 13.03.2020 - засідання робочої групи з безпеки та соціальної згуртованості Форуму місцевого розвитку міста Слов’янськ;             15.05.2020, 14.07.2020, 17.09.2020, 17.11.2020 - онлайн-засідання робочої групи з безпеки та соціальної згуртованості Форуму місцевого розвитку міста Слов’янська.
</t>
  </si>
  <si>
    <t xml:space="preserve">Проводиться моніторинг громадської думки.
З 17.06. по 05.07.2020 за ініціативи міського голови відділом охорони здоров’я проведене електронне опитування щодо визначення «Кращого медичного працівника м.Слов’янська» у номінаціях: «Кращий лікар», «Краща медична сестра», «Краща молодша медична сестра».
З 17.06. по 16.09.2020 за ініціативи міського голови відділом освіти  проведені електронні опитування щодо визначення «Кращого педагогичного працівника м.Слов’янська» у номінаціях:
- «Кращий вихователь»;
- «Кращий вчитель».
</t>
  </si>
  <si>
    <t>Встановлення конструкції для спортивної гри на відкритому повітрі 49,500 тис.грн, встановлення конструкції розважального елементу для паркових ігор 49,500 тис.грн,  встановлення треку для велотрюків 49,500 тис.грн, встановлення прямокутних конструкцій для велотрюків 41,500 тис.грн, встановлення тематичного банеру 10,000 тис.грн,  поточний ремонт покриття майданчику скейт-парку 129,960 тис грн.</t>
  </si>
  <si>
    <t>Встановлення спортивного комплексу 49,000 тис.грн,  встановлення гірки та воріт, облаштування території 41,755 тис.грн, встановлення тренажерів, спортивного комплексу, та освітлення 48,685 тис.грн, встановлення та налаштування не охоронної системи  відеоспостереження та підключення  до  мережі Інтернет 10,560 тис.грн.</t>
  </si>
  <si>
    <t>Встановлення комплексу тренажерів легкої атлетики на спортивному майданчику «SportGround» 49,999 тис.грн, благоустрій території спортивного майданчика «SportGround» 49,988 тис.грн,  встановлення комплексу тренажерів силових на спортивному майданчику «SportGround» 50,000 тис.грн.</t>
  </si>
  <si>
    <t xml:space="preserve">Встановлення тренажерного обладнання 49,419 тис.грн, благоустрій дитячого ігрового майданчика 49,892 тис.грн,
встановлення тренажерів для фітнесу 49,897 тис.грн, благоустрій майданчика з тренажерним обладнанням 49,809 тис.грн,
встановлення тренажерів для занять фізичною культурою 49,913 тис.грн,
встановлення тренажерів для занять спортом 46,070 тис.грн.
</t>
  </si>
  <si>
    <t xml:space="preserve">Встановлення тренажерів для фітнесу та баскетбольного кільця з сіткою 47,778 тис.грн, встановлення атлетичних тренажерів «Жим від грудей сидячи» та «Батерфляй» 45,125 тис.грн, встановлення каруселі «Кружок» та будиночка «Лісок» 42,698 тис.грн, встановлення ігрового майданчика «Класик 35» 49,000 тис. грн,
встановлення спортивного комплексу W004  48,947 тис.грн, встановлення ігрового елементу «Машинка з лавками» 48,500 тис.грн, послуги по  благоустрою території та монтажу футбольних сіток 25,347 тис.грн, встановлення та налаштування не охоронної системи відеоспостереження, підключення до мережі Інтернет, встановлення обладнання для освітлення 22,605 тис.грн.
</t>
  </si>
  <si>
    <t>У зв’язку з карантинними обмеженнями, виконання заходу перенесено на 2022 рік.</t>
  </si>
  <si>
    <t>ПрАТ «Хліб» завершило реконструкцію промислових потужностей шляхом заміни дріжджового насосу.</t>
  </si>
  <si>
    <t>Виконано роботи з поточного ремонту внутрішньквартального проїзду по вул.Банківська, 73 - 49,8 тис.грн.(70,7м2).</t>
  </si>
</sst>
</file>

<file path=xl/styles.xml><?xml version="1.0" encoding="utf-8"?>
<styleSheet xmlns="http://schemas.openxmlformats.org/spreadsheetml/2006/main">
  <numFmts count="7">
    <numFmt numFmtId="164" formatCode="#,##0.0"/>
    <numFmt numFmtId="165" formatCode="0.0"/>
    <numFmt numFmtId="166" formatCode="0.000"/>
    <numFmt numFmtId="167" formatCode="#,##0.000"/>
    <numFmt numFmtId="168" formatCode="#,##0.000;[Red]#,##0.000"/>
    <numFmt numFmtId="169" formatCode="#,##0;[Red]#,##0"/>
    <numFmt numFmtId="170" formatCode="0.00000"/>
  </numFmts>
  <fonts count="7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b/>
      <sz val="11"/>
      <name val="Times New Roman"/>
      <family val="1"/>
      <charset val="204"/>
    </font>
    <font>
      <sz val="11"/>
      <name val="Times New Roman"/>
      <family val="1"/>
      <charset val="204"/>
    </font>
    <font>
      <sz val="11"/>
      <color indexed="8"/>
      <name val="Calibri"/>
      <family val="2"/>
      <charset val="1"/>
    </font>
    <font>
      <sz val="10"/>
      <name val="Arial Cyr"/>
      <charset val="204"/>
    </font>
    <font>
      <sz val="11"/>
      <color theme="1"/>
      <name val="Times New Roman"/>
      <family val="1"/>
      <charset val="204"/>
    </font>
    <font>
      <sz val="12"/>
      <name val="Times New Roman"/>
      <family val="1"/>
      <charset val="204"/>
    </font>
    <font>
      <sz val="12"/>
      <color theme="1"/>
      <name val="Times New Roman"/>
      <family val="1"/>
      <charset val="204"/>
    </font>
    <font>
      <b/>
      <sz val="12"/>
      <name val="Times New Roman"/>
      <family val="1"/>
      <charset val="204"/>
    </font>
    <font>
      <sz val="12"/>
      <color rgb="FF000000"/>
      <name val="Times New Roman"/>
      <family val="1"/>
      <charset val="204"/>
    </font>
    <font>
      <i/>
      <sz val="12"/>
      <name val="Times New Roman"/>
      <family val="1"/>
      <charset val="204"/>
    </font>
    <font>
      <sz val="12"/>
      <color indexed="8"/>
      <name val="Times New Roman"/>
      <family val="1"/>
      <charset val="204"/>
    </font>
    <font>
      <sz val="12"/>
      <color rgb="FF00000A"/>
      <name val="Times New Roman"/>
      <family val="1"/>
      <charset val="204"/>
    </font>
    <font>
      <sz val="12"/>
      <color theme="1"/>
      <name val="Calibri"/>
      <family val="2"/>
      <scheme val="minor"/>
    </font>
    <font>
      <b/>
      <i/>
      <sz val="12"/>
      <name val="Times New Roman"/>
      <family val="1"/>
      <charset val="204"/>
    </font>
    <font>
      <sz val="12"/>
      <color indexed="59"/>
      <name val="Times New Roman"/>
      <family val="1"/>
      <charset val="204"/>
    </font>
    <font>
      <sz val="12"/>
      <color rgb="FFFF0000"/>
      <name val="Times New Roman"/>
      <family val="1"/>
      <charset val="204"/>
    </font>
    <font>
      <b/>
      <sz val="12"/>
      <name val="Calibri"/>
      <family val="2"/>
      <charset val="1"/>
    </font>
    <font>
      <b/>
      <sz val="12"/>
      <color indexed="10"/>
      <name val="Times New Roman"/>
      <family val="1"/>
      <charset val="204"/>
    </font>
    <font>
      <sz val="10"/>
      <name val="Times New Roman"/>
      <family val="1"/>
      <charset val="204"/>
    </font>
    <font>
      <i/>
      <sz val="12"/>
      <color indexed="8"/>
      <name val="Times New Roman"/>
      <family val="1"/>
      <charset val="204"/>
    </font>
    <font>
      <sz val="11"/>
      <color indexed="8"/>
      <name val="Times New Roman"/>
      <family val="1"/>
      <charset val="204"/>
    </font>
    <font>
      <i/>
      <sz val="12"/>
      <color indexed="10"/>
      <name val="Times New Roman"/>
      <family val="1"/>
      <charset val="204"/>
    </font>
    <font>
      <sz val="12"/>
      <color indexed="10"/>
      <name val="Times New Roman"/>
      <family val="1"/>
      <charset val="204"/>
    </font>
    <font>
      <sz val="12"/>
      <color indexed="8"/>
      <name val="Calibri"/>
      <family val="2"/>
      <charset val="204"/>
    </font>
    <font>
      <sz val="11"/>
      <color indexed="10"/>
      <name val="Times New Roman"/>
      <family val="1"/>
      <charset val="204"/>
    </font>
    <font>
      <sz val="11"/>
      <color rgb="FF000000"/>
      <name val="Calibri"/>
      <family val="2"/>
      <charset val="1"/>
    </font>
    <font>
      <b/>
      <sz val="12"/>
      <color rgb="FF000000"/>
      <name val="Times New Roman"/>
      <family val="1"/>
      <charset val="204"/>
    </font>
    <font>
      <sz val="12"/>
      <color rgb="FF000000"/>
      <name val="Calibri"/>
      <family val="2"/>
      <charset val="204"/>
    </font>
    <font>
      <sz val="12"/>
      <name val="Times New Roman"/>
      <family val="1"/>
      <charset val="1"/>
    </font>
    <font>
      <sz val="12"/>
      <color indexed="8"/>
      <name val="Times New Roman"/>
      <family val="1"/>
      <charset val="1"/>
    </font>
    <font>
      <b/>
      <sz val="9"/>
      <name val="Times New Roman"/>
      <family val="1"/>
      <charset val="204"/>
    </font>
    <font>
      <sz val="12"/>
      <name val="Helv"/>
      <charset val="204"/>
    </font>
    <font>
      <sz val="12"/>
      <color indexed="10"/>
      <name val="Helv"/>
      <charset val="204"/>
    </font>
    <font>
      <b/>
      <sz val="10"/>
      <name val="Times New Roman"/>
      <family val="1"/>
      <charset val="204"/>
    </font>
    <font>
      <sz val="11"/>
      <name val="Times New Roman"/>
      <family val="1"/>
      <charset val="1"/>
    </font>
    <font>
      <sz val="12"/>
      <name val="Calibri"/>
      <family val="2"/>
    </font>
    <font>
      <b/>
      <sz val="12"/>
      <color indexed="8"/>
      <name val="Times New Roman"/>
      <family val="1"/>
      <charset val="204"/>
    </font>
    <font>
      <sz val="11"/>
      <color indexed="8"/>
      <name val="Calibri"/>
      <family val="2"/>
    </font>
    <font>
      <i/>
      <sz val="12"/>
      <color rgb="FFFF0000"/>
      <name val="Times New Roman"/>
      <family val="1"/>
      <charset val="204"/>
    </font>
    <font>
      <i/>
      <sz val="12"/>
      <color rgb="FFFF0000"/>
      <name val="Calibri"/>
      <family val="2"/>
      <charset val="204"/>
    </font>
    <font>
      <sz val="10"/>
      <color indexed="8"/>
      <name val="Times New Roman"/>
      <family val="1"/>
      <charset val="204"/>
    </font>
    <font>
      <i/>
      <sz val="12"/>
      <name val="Calibri"/>
      <family val="2"/>
      <charset val="204"/>
    </font>
    <font>
      <sz val="12"/>
      <name val="Calibri"/>
      <family val="2"/>
      <charset val="204"/>
    </font>
    <font>
      <sz val="10"/>
      <name val="Times New Roman"/>
      <family val="1"/>
      <charset val="1"/>
    </font>
    <font>
      <sz val="10"/>
      <color rgb="FF000000"/>
      <name val="Times New Roman"/>
      <family val="1"/>
      <charset val="204"/>
    </font>
    <font>
      <i/>
      <sz val="11"/>
      <name val="Times New Roman"/>
      <family val="1"/>
      <charset val="204"/>
    </font>
    <font>
      <i/>
      <sz val="10"/>
      <color rgb="FF000000"/>
      <name val="Times New Roman"/>
      <family val="1"/>
      <charset val="204"/>
    </font>
    <font>
      <sz val="9"/>
      <name val="Times New Roman"/>
      <family val="1"/>
      <charset val="204"/>
    </font>
    <font>
      <i/>
      <sz val="12"/>
      <color theme="1"/>
      <name val="Times New Roman"/>
      <family val="1"/>
      <charset val="204"/>
    </font>
    <font>
      <sz val="11"/>
      <color rgb="FF000000"/>
      <name val="Times New Roman"/>
      <family val="1"/>
      <charset val="204"/>
    </font>
    <font>
      <sz val="10"/>
      <color theme="1"/>
      <name val="Times New Roman"/>
      <family val="1"/>
      <charset val="204"/>
    </font>
    <font>
      <sz val="12"/>
      <color rgb="FF262626"/>
      <name val="Times New Roman"/>
      <family val="1"/>
      <charset val="204"/>
    </font>
    <font>
      <b/>
      <sz val="12"/>
      <color rgb="FFFF0000"/>
      <name val="Times New Roman"/>
      <family val="1"/>
      <charset val="204"/>
    </font>
    <font>
      <b/>
      <sz val="11"/>
      <color rgb="FFFF0000"/>
      <name val="Times New Roman"/>
      <family val="1"/>
      <charset val="204"/>
    </font>
    <font>
      <sz val="12"/>
      <color rgb="FFFF0000"/>
      <name val="Times New Roman"/>
      <family val="1"/>
      <charset val="1"/>
    </font>
    <font>
      <sz val="11"/>
      <color rgb="FFFF0000"/>
      <name val="Times New Roman"/>
      <family val="1"/>
      <charset val="1"/>
    </font>
    <font>
      <b/>
      <sz val="12"/>
      <color rgb="FFFF0000"/>
      <name val="Times New Roman"/>
      <family val="1"/>
      <charset val="1"/>
    </font>
    <font>
      <b/>
      <i/>
      <sz val="12"/>
      <color rgb="FFFF0000"/>
      <name val="Times New Roman"/>
      <family val="1"/>
      <charset val="204"/>
    </font>
    <font>
      <sz val="11"/>
      <color rgb="FFFF0000"/>
      <name val="Times New Roman"/>
      <family val="1"/>
      <charset val="204"/>
    </font>
    <font>
      <sz val="8"/>
      <name val="Times New Roman"/>
      <family val="1"/>
      <charset val="204"/>
    </font>
    <font>
      <vertAlign val="superscript"/>
      <sz val="10"/>
      <color theme="1"/>
      <name val="Times New Roman"/>
      <family val="1"/>
      <charset val="204"/>
    </font>
    <font>
      <sz val="11"/>
      <color indexed="8"/>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3"/>
      <color indexed="8"/>
      <name val="Times New Roman"/>
      <family val="1"/>
      <charset val="204"/>
    </font>
    <font>
      <sz val="13"/>
      <color indexed="8"/>
      <name val="Times New Roman"/>
      <family val="1"/>
      <charset val="204"/>
    </font>
    <font>
      <sz val="14"/>
      <color theme="1"/>
      <name val="Times New Roman"/>
      <family val="1"/>
      <charset val="204"/>
    </font>
  </fonts>
  <fills count="11">
    <fill>
      <patternFill patternType="none"/>
    </fill>
    <fill>
      <patternFill patternType="gray125"/>
    </fill>
    <fill>
      <patternFill patternType="solid">
        <fgColor indexed="9"/>
        <bgColor indexed="64"/>
      </patternFill>
    </fill>
    <fill>
      <patternFill patternType="solid">
        <fgColor rgb="FFFFFFFF"/>
        <bgColor rgb="FFFFFFCC"/>
      </patternFill>
    </fill>
    <fill>
      <patternFill patternType="solid">
        <fgColor indexed="9"/>
        <bgColor indexed="26"/>
      </patternFill>
    </fill>
    <fill>
      <patternFill patternType="solid">
        <fgColor theme="0"/>
        <bgColor indexed="64"/>
      </patternFill>
    </fill>
    <fill>
      <patternFill patternType="solid">
        <fgColor indexed="9"/>
        <bgColor indexed="41"/>
      </patternFill>
    </fill>
    <fill>
      <patternFill patternType="solid">
        <fgColor theme="0"/>
        <bgColor rgb="FF000000"/>
      </patternFill>
    </fill>
    <fill>
      <patternFill patternType="solid">
        <fgColor rgb="FFFFFF00"/>
        <bgColor indexed="64"/>
      </patternFill>
    </fill>
    <fill>
      <patternFill patternType="solid">
        <fgColor theme="0"/>
        <bgColor indexed="26"/>
      </patternFill>
    </fill>
    <fill>
      <patternFill patternType="solid">
        <fgColor rgb="FFFFFFFF"/>
        <bgColor rgb="FF000000"/>
      </patternFill>
    </fill>
  </fills>
  <borders count="6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8"/>
      </left>
      <right style="thin">
        <color indexed="8"/>
      </right>
      <top/>
      <bottom/>
      <diagonal/>
    </border>
    <border>
      <left/>
      <right/>
      <top/>
      <bottom style="thin">
        <color indexed="8"/>
      </bottom>
      <diagonal/>
    </border>
    <border>
      <left style="thin">
        <color indexed="8"/>
      </left>
      <right style="thin">
        <color indexed="8"/>
      </right>
      <top/>
      <bottom style="thin">
        <color indexed="8"/>
      </bottom>
      <diagonal/>
    </border>
    <border>
      <left style="thin">
        <color auto="1"/>
      </left>
      <right style="thin">
        <color auto="1"/>
      </right>
      <top style="thin">
        <color auto="1"/>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auto="1"/>
      </left>
      <right style="thin">
        <color indexed="64"/>
      </right>
      <top/>
      <bottom/>
      <diagonal/>
    </border>
    <border>
      <left/>
      <right style="thin">
        <color indexed="64"/>
      </right>
      <top style="thin">
        <color indexed="64"/>
      </top>
      <bottom/>
      <diagonal/>
    </border>
    <border>
      <left style="thin">
        <color indexed="64"/>
      </left>
      <right style="thin">
        <color indexed="8"/>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64"/>
      </left>
      <right style="thin">
        <color indexed="8"/>
      </right>
      <top style="thin">
        <color indexed="8"/>
      </top>
      <bottom/>
      <diagonal/>
    </border>
    <border>
      <left style="thin">
        <color indexed="64"/>
      </left>
      <right style="thin">
        <color indexed="8"/>
      </right>
      <top/>
      <bottom style="thin">
        <color indexed="64"/>
      </bottom>
      <diagonal/>
    </border>
    <border>
      <left style="thin">
        <color indexed="64"/>
      </left>
      <right style="thin">
        <color auto="1"/>
      </right>
      <top style="thin">
        <color auto="1"/>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top style="thin">
        <color indexed="64"/>
      </top>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8"/>
      </left>
      <right/>
      <top style="thin">
        <color indexed="8"/>
      </top>
      <bottom/>
      <diagonal/>
    </border>
    <border>
      <left/>
      <right style="thin">
        <color indexed="64"/>
      </right>
      <top style="thin">
        <color indexed="64"/>
      </top>
      <bottom/>
      <diagonal/>
    </border>
    <border>
      <left style="thin">
        <color indexed="64"/>
      </left>
      <right/>
      <top style="thin">
        <color indexed="64"/>
      </top>
      <bottom/>
      <diagonal/>
    </border>
    <border>
      <left style="thin">
        <color indexed="8"/>
      </left>
      <right style="thin">
        <color indexed="64"/>
      </right>
      <top/>
      <bottom/>
      <diagonal/>
    </border>
    <border>
      <left style="thin">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8"/>
      </left>
      <right style="thin">
        <color indexed="8"/>
      </right>
      <top/>
      <bottom/>
      <diagonal/>
    </border>
    <border>
      <left style="thin">
        <color indexed="64"/>
      </left>
      <right style="thin">
        <color indexed="8"/>
      </right>
      <top/>
      <bottom/>
      <diagonal/>
    </border>
    <border>
      <left style="thin">
        <color indexed="8"/>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8"/>
      </left>
      <right style="thin">
        <color indexed="64"/>
      </right>
      <top style="thin">
        <color indexed="64"/>
      </top>
      <bottom/>
      <diagonal/>
    </border>
    <border>
      <left/>
      <right style="thin">
        <color auto="1"/>
      </right>
      <top style="thin">
        <color auto="1"/>
      </top>
      <bottom/>
      <diagonal/>
    </border>
    <border>
      <left style="thin">
        <color indexed="64"/>
      </left>
      <right/>
      <top style="thin">
        <color auto="1"/>
      </top>
      <bottom/>
      <diagonal/>
    </border>
    <border>
      <left/>
      <right style="thin">
        <color indexed="64"/>
      </right>
      <top/>
      <bottom/>
      <diagonal/>
    </border>
    <border>
      <left/>
      <right/>
      <top style="thin">
        <color auto="1"/>
      </top>
      <bottom/>
      <diagonal/>
    </border>
    <border>
      <left/>
      <right style="thin">
        <color indexed="64"/>
      </right>
      <top style="thin">
        <color indexed="8"/>
      </top>
      <bottom style="thin">
        <color indexed="8"/>
      </bottom>
      <diagonal/>
    </border>
    <border>
      <left/>
      <right style="thin">
        <color indexed="8"/>
      </right>
      <top style="thin">
        <color indexed="8"/>
      </top>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style="medium">
        <color rgb="FF000000"/>
      </left>
      <right style="medium">
        <color rgb="FF000000"/>
      </right>
      <top/>
      <bottom style="medium">
        <color rgb="FF000000"/>
      </bottom>
      <diagonal/>
    </border>
    <border>
      <left/>
      <right/>
      <top/>
      <bottom style="thick">
        <color indexed="62"/>
      </bottom>
      <diagonal/>
    </border>
    <border>
      <left/>
      <right/>
      <top/>
      <bottom style="thick">
        <color indexed="22"/>
      </bottom>
      <diagonal/>
    </border>
    <border>
      <left/>
      <right/>
      <top/>
      <bottom style="medium">
        <color indexed="30"/>
      </bottom>
      <diagonal/>
    </border>
  </borders>
  <cellStyleXfs count="15">
    <xf numFmtId="0" fontId="0" fillId="0" borderId="0"/>
    <xf numFmtId="0" fontId="5" fillId="0" borderId="0"/>
    <xf numFmtId="0" fontId="8" fillId="0" borderId="0"/>
    <xf numFmtId="0" fontId="9" fillId="0" borderId="0"/>
    <xf numFmtId="0" fontId="4" fillId="0" borderId="0"/>
    <xf numFmtId="0" fontId="31" fillId="0" borderId="0"/>
    <xf numFmtId="0" fontId="8" fillId="0" borderId="0"/>
    <xf numFmtId="0" fontId="43" fillId="0" borderId="0"/>
    <xf numFmtId="0" fontId="8" fillId="0" borderId="0"/>
    <xf numFmtId="0" fontId="3" fillId="0" borderId="0"/>
    <xf numFmtId="0" fontId="67" fillId="0" borderId="0"/>
    <xf numFmtId="0" fontId="68" fillId="0" borderId="59" applyNumberFormat="0" applyFill="0" applyAlignment="0" applyProtection="0"/>
    <xf numFmtId="0" fontId="69" fillId="0" borderId="60" applyNumberFormat="0" applyFill="0" applyAlignment="0" applyProtection="0"/>
    <xf numFmtId="0" fontId="70" fillId="0" borderId="61" applyNumberFormat="0" applyFill="0" applyAlignment="0" applyProtection="0"/>
    <xf numFmtId="0" fontId="70" fillId="0" borderId="0" applyNumberFormat="0" applyFill="0" applyBorder="0" applyAlignment="0" applyProtection="0"/>
  </cellStyleXfs>
  <cellXfs count="940">
    <xf numFmtId="0" fontId="0" fillId="0" borderId="0" xfId="0"/>
    <xf numFmtId="0" fontId="7" fillId="0" borderId="0" xfId="0" applyFont="1" applyFill="1" applyAlignment="1">
      <alignment vertical="top" wrapText="1"/>
    </xf>
    <xf numFmtId="0" fontId="7" fillId="0" borderId="0" xfId="0" applyFont="1" applyFill="1" applyAlignment="1">
      <alignment horizontal="center" vertical="top" wrapText="1"/>
    </xf>
    <xf numFmtId="0" fontId="6" fillId="0" borderId="2" xfId="0" applyFont="1" applyFill="1" applyBorder="1" applyAlignment="1">
      <alignment horizontal="left" vertical="top" wrapText="1"/>
    </xf>
    <xf numFmtId="0" fontId="6" fillId="0" borderId="2" xfId="0" applyFont="1" applyFill="1" applyBorder="1" applyAlignment="1">
      <alignment horizontal="center" vertical="top" wrapText="1"/>
    </xf>
    <xf numFmtId="0" fontId="6" fillId="0" borderId="0" xfId="0" applyFont="1" applyFill="1" applyAlignment="1">
      <alignment vertical="top" wrapText="1"/>
    </xf>
    <xf numFmtId="0" fontId="7" fillId="0" borderId="0" xfId="0" applyFont="1" applyFill="1" applyBorder="1" applyAlignment="1">
      <alignment horizontal="center" vertical="top" wrapText="1"/>
    </xf>
    <xf numFmtId="0" fontId="7" fillId="0" borderId="0" xfId="0" applyFont="1" applyFill="1" applyAlignment="1">
      <alignment horizontal="left" vertical="top" wrapText="1"/>
    </xf>
    <xf numFmtId="164" fontId="7" fillId="0" borderId="0" xfId="0" applyNumberFormat="1" applyFont="1" applyFill="1" applyAlignment="1">
      <alignment horizontal="center" vertical="top" wrapText="1"/>
    </xf>
    <xf numFmtId="3" fontId="7" fillId="0" borderId="2" xfId="0" applyNumberFormat="1" applyFont="1" applyFill="1" applyBorder="1" applyAlignment="1">
      <alignment horizontal="center" vertical="top" wrapText="1"/>
    </xf>
    <xf numFmtId="0" fontId="6" fillId="0" borderId="0" xfId="0" applyFont="1" applyFill="1" applyAlignment="1">
      <alignment horizontal="center" vertical="top" wrapText="1"/>
    </xf>
    <xf numFmtId="0" fontId="7" fillId="0" borderId="2" xfId="0" applyFont="1" applyFill="1" applyBorder="1" applyAlignment="1">
      <alignment horizontal="center" vertical="top" wrapText="1"/>
    </xf>
    <xf numFmtId="0" fontId="7" fillId="0" borderId="2" xfId="0" applyFont="1" applyFill="1" applyBorder="1" applyAlignment="1">
      <alignment horizontal="left" vertical="top" wrapText="1"/>
    </xf>
    <xf numFmtId="0" fontId="6" fillId="0" borderId="0" xfId="0" applyFont="1" applyFill="1" applyAlignment="1">
      <alignment horizontal="left" vertical="top" wrapText="1"/>
    </xf>
    <xf numFmtId="49" fontId="11" fillId="0" borderId="2" xfId="0" applyNumberFormat="1" applyFont="1" applyFill="1" applyBorder="1" applyAlignment="1">
      <alignment horizontal="center" vertical="top" wrapText="1"/>
    </xf>
    <xf numFmtId="0" fontId="13" fillId="0" borderId="2" xfId="0" applyFont="1" applyFill="1" applyBorder="1" applyAlignment="1">
      <alignment horizontal="center" vertical="top" wrapText="1"/>
    </xf>
    <xf numFmtId="0" fontId="13" fillId="0" borderId="2" xfId="0" applyFont="1" applyFill="1" applyBorder="1" applyAlignment="1">
      <alignment horizontal="left" vertical="top" wrapText="1"/>
    </xf>
    <xf numFmtId="165" fontId="13" fillId="0" borderId="2" xfId="0" applyNumberFormat="1" applyFont="1" applyFill="1" applyBorder="1" applyAlignment="1">
      <alignment horizontal="center" vertical="top" wrapText="1"/>
    </xf>
    <xf numFmtId="167" fontId="13" fillId="0" borderId="2" xfId="0" applyNumberFormat="1" applyFont="1" applyFill="1" applyBorder="1" applyAlignment="1">
      <alignment horizontal="center" vertical="top" wrapText="1"/>
    </xf>
    <xf numFmtId="0" fontId="11" fillId="0" borderId="2" xfId="0" applyFont="1" applyFill="1" applyBorder="1" applyAlignment="1">
      <alignment horizontal="left" vertical="top" wrapText="1"/>
    </xf>
    <xf numFmtId="0" fontId="11" fillId="0" borderId="2" xfId="0" applyFont="1" applyFill="1" applyBorder="1" applyAlignment="1">
      <alignment vertical="top" wrapText="1"/>
    </xf>
    <xf numFmtId="164" fontId="11" fillId="0" borderId="2" xfId="0" applyNumberFormat="1" applyFont="1" applyFill="1" applyBorder="1" applyAlignment="1">
      <alignment horizontal="center" vertical="top" wrapText="1"/>
    </xf>
    <xf numFmtId="166" fontId="13" fillId="0" borderId="2" xfId="0" applyNumberFormat="1" applyFont="1" applyFill="1" applyBorder="1" applyAlignment="1">
      <alignment horizontal="center" vertical="top" wrapText="1"/>
    </xf>
    <xf numFmtId="0" fontId="11" fillId="0" borderId="0" xfId="0" applyFont="1" applyFill="1" applyBorder="1" applyAlignment="1">
      <alignment horizontal="center" vertical="top" wrapText="1"/>
    </xf>
    <xf numFmtId="0" fontId="14" fillId="0" borderId="2" xfId="0" applyFont="1" applyBorder="1" applyAlignment="1">
      <alignment horizontal="center" vertical="top" wrapText="1"/>
    </xf>
    <xf numFmtId="0" fontId="13" fillId="0" borderId="2" xfId="0" applyFont="1" applyBorder="1" applyAlignment="1">
      <alignment horizontal="center" vertical="top" wrapText="1"/>
    </xf>
    <xf numFmtId="0" fontId="14" fillId="0" borderId="2" xfId="0" applyFont="1" applyBorder="1" applyAlignment="1">
      <alignment horizontal="center" vertical="top"/>
    </xf>
    <xf numFmtId="0" fontId="14" fillId="0" borderId="2" xfId="0" applyFont="1" applyBorder="1" applyAlignment="1">
      <alignment vertical="top" wrapText="1"/>
    </xf>
    <xf numFmtId="0" fontId="11" fillId="0" borderId="2" xfId="0" applyFont="1" applyBorder="1" applyAlignment="1">
      <alignment vertical="top" wrapText="1"/>
    </xf>
    <xf numFmtId="166" fontId="14" fillId="0" borderId="2" xfId="0" applyNumberFormat="1" applyFont="1" applyBorder="1" applyAlignment="1">
      <alignment horizontal="center" vertical="top" wrapText="1"/>
    </xf>
    <xf numFmtId="166" fontId="13" fillId="0" borderId="2" xfId="0" applyNumberFormat="1" applyFont="1" applyBorder="1" applyAlignment="1">
      <alignment horizontal="center" vertical="top" wrapText="1"/>
    </xf>
    <xf numFmtId="166" fontId="11" fillId="0" borderId="2" xfId="0" applyNumberFormat="1" applyFont="1" applyBorder="1" applyAlignment="1">
      <alignment horizontal="center" vertical="top" wrapText="1"/>
    </xf>
    <xf numFmtId="0" fontId="11" fillId="3" borderId="2" xfId="0" applyFont="1" applyFill="1" applyBorder="1" applyAlignment="1">
      <alignment vertical="top" wrapText="1"/>
    </xf>
    <xf numFmtId="0" fontId="11" fillId="0" borderId="9" xfId="0" applyFont="1" applyFill="1" applyBorder="1" applyAlignment="1">
      <alignment vertical="top" wrapText="1"/>
    </xf>
    <xf numFmtId="49" fontId="11" fillId="0" borderId="2" xfId="0" applyNumberFormat="1" applyFont="1" applyBorder="1" applyAlignment="1">
      <alignment horizontal="center" vertical="top" wrapText="1"/>
    </xf>
    <xf numFmtId="49" fontId="13" fillId="0" borderId="2" xfId="0" applyNumberFormat="1" applyFont="1" applyBorder="1" applyAlignment="1">
      <alignment horizontal="center" vertical="top" wrapText="1"/>
    </xf>
    <xf numFmtId="165" fontId="13" fillId="0" borderId="2" xfId="0" applyNumberFormat="1" applyFont="1" applyBorder="1" applyAlignment="1">
      <alignment horizontal="center" vertical="top" wrapText="1"/>
    </xf>
    <xf numFmtId="0" fontId="13" fillId="0" borderId="2" xfId="0" applyFont="1" applyBorder="1" applyAlignment="1">
      <alignment horizontal="left" vertical="top" wrapText="1"/>
    </xf>
    <xf numFmtId="49" fontId="11" fillId="0" borderId="2" xfId="0" applyNumberFormat="1" applyFont="1" applyFill="1" applyBorder="1" applyAlignment="1">
      <alignment horizontal="center" vertical="top"/>
    </xf>
    <xf numFmtId="168" fontId="11" fillId="0" borderId="2" xfId="0" applyNumberFormat="1" applyFont="1" applyFill="1" applyBorder="1" applyAlignment="1">
      <alignment horizontal="center" vertical="top" wrapText="1"/>
    </xf>
    <xf numFmtId="0" fontId="11" fillId="0" borderId="2" xfId="0" applyFont="1" applyBorder="1" applyAlignment="1">
      <alignment horizontal="center" vertical="top"/>
    </xf>
    <xf numFmtId="166" fontId="11" fillId="0" borderId="2" xfId="0" applyNumberFormat="1" applyFont="1" applyBorder="1" applyAlignment="1">
      <alignment horizontal="center" vertical="top"/>
    </xf>
    <xf numFmtId="165" fontId="11" fillId="0" borderId="2" xfId="0" applyNumberFormat="1" applyFont="1" applyFill="1" applyBorder="1" applyAlignment="1">
      <alignment horizontal="center" vertical="top" wrapText="1"/>
    </xf>
    <xf numFmtId="0" fontId="16" fillId="0" borderId="2" xfId="0" applyFont="1" applyFill="1" applyBorder="1" applyAlignment="1">
      <alignment vertical="top" wrapText="1"/>
    </xf>
    <xf numFmtId="0" fontId="19" fillId="0" borderId="2" xfId="0" applyFont="1" applyFill="1" applyBorder="1" applyAlignment="1">
      <alignment horizontal="center" vertical="top" wrapText="1"/>
    </xf>
    <xf numFmtId="167" fontId="19" fillId="0" borderId="2" xfId="0" applyNumberFormat="1" applyFont="1" applyFill="1" applyBorder="1" applyAlignment="1">
      <alignment horizontal="center" vertical="top" wrapText="1"/>
    </xf>
    <xf numFmtId="0" fontId="20" fillId="0" borderId="2" xfId="0" applyFont="1" applyBorder="1" applyAlignment="1">
      <alignment horizontal="center" vertical="top" wrapText="1"/>
    </xf>
    <xf numFmtId="0" fontId="11" fillId="0" borderId="2" xfId="0" applyFont="1" applyFill="1" applyBorder="1" applyAlignment="1">
      <alignment horizontal="center" vertical="top"/>
    </xf>
    <xf numFmtId="0" fontId="11" fillId="4" borderId="2" xfId="0" applyFont="1" applyFill="1" applyBorder="1" applyAlignment="1">
      <alignment horizontal="center" vertical="top" wrapText="1"/>
    </xf>
    <xf numFmtId="0" fontId="13" fillId="4" borderId="2" xfId="0" applyFont="1" applyFill="1" applyBorder="1" applyAlignment="1">
      <alignment horizontal="center" vertical="top" wrapText="1"/>
    </xf>
    <xf numFmtId="0" fontId="13" fillId="0" borderId="2" xfId="0" applyFont="1" applyFill="1" applyBorder="1" applyAlignment="1">
      <alignment horizontal="center" vertical="center"/>
    </xf>
    <xf numFmtId="49" fontId="16" fillId="0" borderId="2" xfId="0" applyNumberFormat="1" applyFont="1" applyBorder="1" applyAlignment="1">
      <alignment horizontal="center" vertical="top" wrapText="1"/>
    </xf>
    <xf numFmtId="166" fontId="22" fillId="0" borderId="2" xfId="0" applyNumberFormat="1" applyFont="1" applyBorder="1" applyAlignment="1">
      <alignment horizontal="center" vertical="top"/>
    </xf>
    <xf numFmtId="49" fontId="11" fillId="0" borderId="4" xfId="0" applyNumberFormat="1" applyFont="1" applyBorder="1" applyAlignment="1">
      <alignment horizontal="center" vertical="top" wrapText="1"/>
    </xf>
    <xf numFmtId="168" fontId="11" fillId="0" borderId="2" xfId="0" applyNumberFormat="1" applyFont="1" applyBorder="1" applyAlignment="1">
      <alignment horizontal="center" vertical="top" wrapText="1"/>
    </xf>
    <xf numFmtId="49" fontId="11" fillId="0" borderId="6" xfId="0" applyNumberFormat="1" applyFont="1" applyBorder="1" applyAlignment="1">
      <alignment horizontal="center" vertical="top" wrapText="1"/>
    </xf>
    <xf numFmtId="168" fontId="11" fillId="0" borderId="5" xfId="0" applyNumberFormat="1" applyFont="1" applyBorder="1" applyAlignment="1">
      <alignment horizontal="center" vertical="top" wrapText="1"/>
    </xf>
    <xf numFmtId="166" fontId="11" fillId="0" borderId="5" xfId="0" applyNumberFormat="1" applyFont="1" applyBorder="1" applyAlignment="1">
      <alignment horizontal="center" vertical="top" wrapText="1"/>
    </xf>
    <xf numFmtId="49" fontId="11" fillId="0" borderId="4" xfId="0" applyNumberFormat="1" applyFont="1" applyFill="1" applyBorder="1" applyAlignment="1">
      <alignment horizontal="center" vertical="top" wrapText="1"/>
    </xf>
    <xf numFmtId="168" fontId="11" fillId="0" borderId="5" xfId="0" applyNumberFormat="1" applyFont="1" applyFill="1" applyBorder="1" applyAlignment="1">
      <alignment horizontal="center" vertical="top" wrapText="1"/>
    </xf>
    <xf numFmtId="0" fontId="23" fillId="0" borderId="2" xfId="0" applyFont="1" applyBorder="1" applyAlignment="1">
      <alignment horizontal="center" vertical="center" wrapText="1"/>
    </xf>
    <xf numFmtId="0" fontId="13" fillId="0" borderId="2" xfId="0" applyFont="1" applyBorder="1" applyAlignment="1">
      <alignment horizontal="center" vertical="center" wrapText="1"/>
    </xf>
    <xf numFmtId="168" fontId="13" fillId="0" borderId="2" xfId="0" applyNumberFormat="1" applyFont="1" applyBorder="1" applyAlignment="1">
      <alignment horizontal="center" vertical="center" wrapText="1"/>
    </xf>
    <xf numFmtId="2" fontId="11" fillId="0" borderId="2" xfId="0" applyNumberFormat="1" applyFont="1" applyFill="1" applyBorder="1" applyAlignment="1">
      <alignment horizontal="center" vertical="top" wrapText="1"/>
    </xf>
    <xf numFmtId="0" fontId="11" fillId="0" borderId="5" xfId="0" applyFont="1" applyFill="1" applyBorder="1" applyAlignment="1">
      <alignment horizontal="center" vertical="top"/>
    </xf>
    <xf numFmtId="49" fontId="11" fillId="0" borderId="5" xfId="0" applyNumberFormat="1" applyFont="1" applyBorder="1" applyAlignment="1">
      <alignment horizontal="left" vertical="top" wrapText="1"/>
    </xf>
    <xf numFmtId="49" fontId="11" fillId="0" borderId="2" xfId="0" applyNumberFormat="1" applyFont="1" applyBorder="1" applyAlignment="1">
      <alignment horizontal="left" vertical="top" wrapText="1"/>
    </xf>
    <xf numFmtId="0" fontId="13" fillId="0" borderId="2" xfId="0" applyFont="1" applyFill="1" applyBorder="1" applyAlignment="1">
      <alignment horizontal="center" vertical="top"/>
    </xf>
    <xf numFmtId="0" fontId="13" fillId="0" borderId="2" xfId="0" applyFont="1" applyFill="1" applyBorder="1"/>
    <xf numFmtId="0" fontId="13" fillId="0" borderId="5" xfId="0" applyFont="1" applyFill="1" applyBorder="1" applyAlignment="1">
      <alignment horizontal="left" vertical="top" wrapText="1"/>
    </xf>
    <xf numFmtId="165" fontId="13" fillId="0" borderId="5" xfId="0" applyNumberFormat="1" applyFont="1" applyFill="1" applyBorder="1"/>
    <xf numFmtId="0" fontId="13" fillId="0" borderId="2" xfId="0" applyFont="1" applyFill="1" applyBorder="1" applyAlignment="1">
      <alignment horizontal="justify" vertical="top" wrapText="1"/>
    </xf>
    <xf numFmtId="0" fontId="12" fillId="0" borderId="2" xfId="0" applyFont="1" applyBorder="1" applyAlignment="1">
      <alignment horizontal="center" vertical="top"/>
    </xf>
    <xf numFmtId="0" fontId="16" fillId="0" borderId="2" xfId="0" applyFont="1" applyBorder="1" applyAlignment="1">
      <alignment horizontal="center" vertical="top" wrapText="1"/>
    </xf>
    <xf numFmtId="0" fontId="11" fillId="0" borderId="4" xfId="0" applyFont="1" applyFill="1" applyBorder="1" applyAlignment="1">
      <alignment horizontal="left" vertical="top" wrapText="1"/>
    </xf>
    <xf numFmtId="0" fontId="16" fillId="0" borderId="2" xfId="0" applyFont="1" applyBorder="1" applyAlignment="1">
      <alignment vertical="top" wrapText="1"/>
    </xf>
    <xf numFmtId="0" fontId="16" fillId="2" borderId="2" xfId="0" applyFont="1" applyFill="1" applyBorder="1" applyAlignment="1">
      <alignment horizontal="center" vertical="top" wrapText="1"/>
    </xf>
    <xf numFmtId="0" fontId="16" fillId="5" borderId="2" xfId="0" applyFont="1" applyFill="1" applyBorder="1" applyAlignment="1">
      <alignment horizontal="left" vertical="top" wrapText="1"/>
    </xf>
    <xf numFmtId="0" fontId="15" fillId="0" borderId="2" xfId="0" applyFont="1" applyFill="1" applyBorder="1" applyAlignment="1">
      <alignment horizontal="center" vertical="top" wrapText="1"/>
    </xf>
    <xf numFmtId="0" fontId="16" fillId="0" borderId="2" xfId="0" applyFont="1" applyFill="1" applyBorder="1" applyAlignment="1">
      <alignment horizontal="center" vertical="top" wrapText="1"/>
    </xf>
    <xf numFmtId="0" fontId="11" fillId="0" borderId="6" xfId="0" applyFont="1" applyFill="1" applyBorder="1" applyAlignment="1">
      <alignment vertical="top" wrapText="1"/>
    </xf>
    <xf numFmtId="0" fontId="16" fillId="0" borderId="2" xfId="0" applyFont="1" applyFill="1" applyBorder="1" applyAlignment="1">
      <alignment horizontal="left" vertical="top" wrapText="1"/>
    </xf>
    <xf numFmtId="0" fontId="11" fillId="0" borderId="2" xfId="0" applyNumberFormat="1" applyFont="1" applyFill="1" applyBorder="1" applyAlignment="1">
      <alignment horizontal="center" vertical="top" wrapText="1"/>
    </xf>
    <xf numFmtId="0" fontId="16" fillId="0" borderId="2" xfId="0" applyFont="1" applyBorder="1" applyAlignment="1">
      <alignment horizontal="left" vertical="top" wrapText="1"/>
    </xf>
    <xf numFmtId="0" fontId="28" fillId="0" borderId="2" xfId="0" applyFont="1" applyFill="1" applyBorder="1" applyAlignment="1">
      <alignment horizontal="center" vertical="top" wrapText="1"/>
    </xf>
    <xf numFmtId="0" fontId="11" fillId="2" borderId="2" xfId="0" applyFont="1" applyFill="1" applyBorder="1" applyAlignment="1">
      <alignment horizontal="center" vertical="top" wrapText="1"/>
    </xf>
    <xf numFmtId="1" fontId="11" fillId="0" borderId="2" xfId="0" applyNumberFormat="1" applyFont="1" applyFill="1" applyBorder="1" applyAlignment="1">
      <alignment horizontal="center" vertical="top" wrapText="1"/>
    </xf>
    <xf numFmtId="0" fontId="16" fillId="2" borderId="2" xfId="0" applyFont="1" applyFill="1" applyBorder="1" applyAlignment="1">
      <alignment vertical="top" wrapText="1"/>
    </xf>
    <xf numFmtId="0" fontId="16" fillId="2" borderId="4" xfId="0" applyFont="1" applyFill="1" applyBorder="1" applyAlignment="1">
      <alignment vertical="top" wrapText="1"/>
    </xf>
    <xf numFmtId="0" fontId="16" fillId="2" borderId="2" xfId="0" applyFont="1" applyFill="1" applyBorder="1" applyAlignment="1">
      <alignment horizontal="left" vertical="top" wrapText="1"/>
    </xf>
    <xf numFmtId="165" fontId="14" fillId="0" borderId="2" xfId="5" applyNumberFormat="1" applyFont="1" applyBorder="1" applyAlignment="1">
      <alignment horizontal="center" vertical="top" wrapText="1"/>
    </xf>
    <xf numFmtId="167" fontId="14" fillId="0" borderId="2" xfId="0" applyNumberFormat="1" applyFont="1" applyBorder="1" applyAlignment="1">
      <alignment horizontal="center" vertical="top" wrapText="1"/>
    </xf>
    <xf numFmtId="167" fontId="32" fillId="0" borderId="2" xfId="0" applyNumberFormat="1" applyFont="1" applyBorder="1" applyAlignment="1">
      <alignment horizontal="center" vertical="center" wrapText="1"/>
    </xf>
    <xf numFmtId="165" fontId="11" fillId="0" borderId="2" xfId="5" applyNumberFormat="1" applyFont="1" applyBorder="1" applyAlignment="1">
      <alignment horizontal="center" vertical="top" wrapText="1"/>
    </xf>
    <xf numFmtId="0" fontId="7" fillId="0" borderId="0" xfId="0" applyFont="1" applyFill="1" applyBorder="1" applyAlignment="1">
      <alignment vertical="top" wrapText="1"/>
    </xf>
    <xf numFmtId="167" fontId="13" fillId="0" borderId="2" xfId="0" applyNumberFormat="1" applyFont="1" applyFill="1" applyBorder="1" applyAlignment="1">
      <alignment horizontal="left" vertical="top" wrapText="1"/>
    </xf>
    <xf numFmtId="0" fontId="34" fillId="2" borderId="2" xfId="0" applyFont="1" applyFill="1" applyBorder="1" applyAlignment="1">
      <alignment horizontal="center" vertical="top" wrapText="1"/>
    </xf>
    <xf numFmtId="0" fontId="34" fillId="2" borderId="2" xfId="0" applyFont="1" applyFill="1" applyBorder="1" applyAlignment="1">
      <alignment horizontal="center" vertical="top"/>
    </xf>
    <xf numFmtId="0" fontId="35" fillId="2" borderId="2" xfId="0" applyFont="1" applyFill="1" applyBorder="1" applyAlignment="1">
      <alignment horizontal="left" vertical="top" wrapText="1"/>
    </xf>
    <xf numFmtId="0" fontId="34" fillId="2" borderId="2" xfId="0" applyFont="1" applyFill="1" applyBorder="1" applyAlignment="1">
      <alignment horizontal="left" vertical="top" wrapText="1"/>
    </xf>
    <xf numFmtId="0" fontId="34" fillId="0" borderId="2" xfId="0" applyFont="1" applyBorder="1" applyAlignment="1">
      <alignment horizontal="left" vertical="top" wrapText="1"/>
    </xf>
    <xf numFmtId="0" fontId="34" fillId="0" borderId="2" xfId="0" applyFont="1" applyBorder="1" applyAlignment="1">
      <alignment horizontal="center" vertical="top"/>
    </xf>
    <xf numFmtId="0" fontId="18" fillId="0" borderId="2" xfId="0" applyFont="1" applyBorder="1" applyAlignment="1">
      <alignment horizontal="center" vertical="top"/>
    </xf>
    <xf numFmtId="0" fontId="34" fillId="0" borderId="2" xfId="0" applyFont="1" applyFill="1" applyBorder="1" applyAlignment="1">
      <alignment horizontal="center" vertical="top"/>
    </xf>
    <xf numFmtId="0" fontId="11" fillId="2" borderId="2" xfId="0" applyFont="1" applyFill="1" applyBorder="1" applyAlignment="1">
      <alignment horizontal="left" vertical="top" wrapText="1"/>
    </xf>
    <xf numFmtId="0" fontId="16" fillId="0" borderId="2" xfId="0" applyNumberFormat="1" applyFont="1" applyBorder="1" applyAlignment="1">
      <alignment horizontal="left" vertical="top" wrapText="1"/>
    </xf>
    <xf numFmtId="166" fontId="11" fillId="0" borderId="2" xfId="0" applyNumberFormat="1" applyFont="1" applyFill="1" applyBorder="1" applyAlignment="1">
      <alignment horizontal="left" vertical="top" wrapText="1"/>
    </xf>
    <xf numFmtId="0" fontId="15" fillId="0" borderId="2" xfId="0" applyFont="1" applyFill="1" applyBorder="1" applyAlignment="1">
      <alignment horizontal="left" vertical="center" wrapText="1"/>
    </xf>
    <xf numFmtId="0" fontId="15" fillId="0" borderId="2" xfId="0" applyFont="1" applyFill="1" applyBorder="1" applyAlignment="1">
      <alignment horizontal="left" vertical="top" wrapText="1"/>
    </xf>
    <xf numFmtId="0" fontId="11" fillId="2" borderId="2" xfId="0" applyFont="1" applyFill="1" applyBorder="1" applyAlignment="1">
      <alignment horizontal="center" vertical="top"/>
    </xf>
    <xf numFmtId="0" fontId="14" fillId="0" borderId="2" xfId="0" applyFont="1" applyBorder="1" applyAlignment="1">
      <alignment horizontal="left" vertical="top" wrapText="1"/>
    </xf>
    <xf numFmtId="2" fontId="7" fillId="0" borderId="0" xfId="0" applyNumberFormat="1" applyFont="1" applyFill="1" applyAlignment="1">
      <alignment vertical="top" wrapText="1"/>
    </xf>
    <xf numFmtId="166" fontId="7" fillId="0" borderId="0" xfId="0" applyNumberFormat="1" applyFont="1" applyFill="1" applyAlignment="1">
      <alignment vertical="top" wrapText="1"/>
    </xf>
    <xf numFmtId="168" fontId="7" fillId="0" borderId="0" xfId="0" applyNumberFormat="1" applyFont="1" applyFill="1" applyAlignment="1">
      <alignment vertical="top" wrapText="1"/>
    </xf>
    <xf numFmtId="0" fontId="14" fillId="0" borderId="2" xfId="0" applyFont="1" applyFill="1" applyBorder="1" applyAlignment="1">
      <alignment horizontal="center" vertical="top" wrapText="1"/>
    </xf>
    <xf numFmtId="167" fontId="26" fillId="0" borderId="2" xfId="5" applyNumberFormat="1" applyFont="1" applyBorder="1" applyAlignment="1">
      <alignment horizontal="center" vertical="top" wrapText="1"/>
    </xf>
    <xf numFmtId="164" fontId="16" fillId="0" borderId="2" xfId="5" applyNumberFormat="1" applyFont="1" applyBorder="1" applyAlignment="1">
      <alignment horizontal="center" vertical="top" wrapText="1"/>
    </xf>
    <xf numFmtId="0" fontId="14" fillId="0" borderId="2" xfId="5" applyNumberFormat="1" applyFont="1" applyFill="1" applyBorder="1" applyAlignment="1">
      <alignment horizontal="center" vertical="top" wrapText="1"/>
    </xf>
    <xf numFmtId="0" fontId="13" fillId="0" borderId="0" xfId="0" applyFont="1" applyFill="1" applyBorder="1" applyAlignment="1">
      <alignment horizontal="center" vertical="top" wrapText="1"/>
    </xf>
    <xf numFmtId="167" fontId="11" fillId="0" borderId="2" xfId="0" applyNumberFormat="1" applyFont="1" applyBorder="1" applyAlignment="1">
      <alignment horizontal="center" vertical="top" wrapText="1"/>
    </xf>
    <xf numFmtId="167" fontId="13" fillId="0" borderId="2" xfId="0" applyNumberFormat="1" applyFont="1" applyBorder="1" applyAlignment="1">
      <alignment horizontal="center" vertical="center" wrapText="1"/>
    </xf>
    <xf numFmtId="0" fontId="13" fillId="0" borderId="2" xfId="0" applyFont="1" applyFill="1" applyBorder="1" applyAlignment="1">
      <alignment horizontal="left" vertical="center"/>
    </xf>
    <xf numFmtId="0" fontId="11" fillId="0" borderId="2" xfId="0" applyFont="1" applyFill="1" applyBorder="1" applyAlignment="1">
      <alignment horizontal="center" vertical="top" wrapText="1" readingOrder="1"/>
    </xf>
    <xf numFmtId="0" fontId="11" fillId="0" borderId="2" xfId="0" applyFont="1" applyFill="1" applyBorder="1" applyAlignment="1">
      <alignment horizontal="left" vertical="top" wrapText="1" readingOrder="1"/>
    </xf>
    <xf numFmtId="168" fontId="11" fillId="0" borderId="2" xfId="0" applyNumberFormat="1" applyFont="1" applyFill="1" applyBorder="1" applyAlignment="1">
      <alignment horizontal="center" vertical="top" wrapText="1" readingOrder="1"/>
    </xf>
    <xf numFmtId="0" fontId="11" fillId="0" borderId="2" xfId="0" applyFont="1" applyBorder="1" applyAlignment="1">
      <alignment horizontal="center" vertical="top" wrapText="1" readingOrder="1"/>
    </xf>
    <xf numFmtId="0" fontId="11" fillId="0" borderId="2" xfId="0" applyFont="1" applyBorder="1" applyAlignment="1">
      <alignment horizontal="left" vertical="top" wrapText="1" readingOrder="1"/>
    </xf>
    <xf numFmtId="1" fontId="11" fillId="0" borderId="4" xfId="0" applyNumberFormat="1" applyFont="1" applyFill="1" applyBorder="1" applyAlignment="1">
      <alignment horizontal="center" vertical="top" wrapText="1" readingOrder="1"/>
    </xf>
    <xf numFmtId="0" fontId="11" fillId="0" borderId="4" xfId="2" applyFont="1" applyFill="1" applyBorder="1" applyAlignment="1">
      <alignment horizontal="center" vertical="top" wrapText="1"/>
    </xf>
    <xf numFmtId="0" fontId="11" fillId="0" borderId="2" xfId="2" applyFont="1" applyFill="1" applyBorder="1" applyAlignment="1">
      <alignment horizontal="left" vertical="top" wrapText="1"/>
    </xf>
    <xf numFmtId="168" fontId="11" fillId="0" borderId="2" xfId="2" applyNumberFormat="1" applyFont="1" applyFill="1" applyBorder="1" applyAlignment="1">
      <alignment horizontal="center" vertical="top" wrapText="1"/>
    </xf>
    <xf numFmtId="0" fontId="15" fillId="0" borderId="2" xfId="2" applyFont="1" applyFill="1" applyBorder="1" applyAlignment="1">
      <alignment horizontal="left" vertical="top" wrapText="1"/>
    </xf>
    <xf numFmtId="0" fontId="37" fillId="0" borderId="2" xfId="0" applyFont="1" applyFill="1" applyBorder="1" applyAlignment="1">
      <alignment horizontal="center" vertical="top" wrapText="1"/>
    </xf>
    <xf numFmtId="0" fontId="38" fillId="0" borderId="2" xfId="0" applyFont="1" applyFill="1" applyBorder="1" applyAlignment="1">
      <alignment horizontal="center" vertical="top" wrapText="1"/>
    </xf>
    <xf numFmtId="2" fontId="11" fillId="0" borderId="2" xfId="2" applyNumberFormat="1" applyFont="1" applyFill="1" applyBorder="1" applyAlignment="1" applyProtection="1">
      <alignment horizontal="center" vertical="top" wrapText="1"/>
      <protection locked="0"/>
    </xf>
    <xf numFmtId="2" fontId="11" fillId="0" borderId="2" xfId="1" applyNumberFormat="1" applyFont="1" applyFill="1" applyBorder="1" applyAlignment="1" applyProtection="1">
      <alignment horizontal="center" vertical="top" wrapText="1"/>
      <protection locked="0"/>
    </xf>
    <xf numFmtId="168" fontId="11" fillId="0" borderId="2" xfId="2" applyNumberFormat="1" applyFont="1" applyFill="1" applyBorder="1" applyAlignment="1">
      <alignment horizontal="center" vertical="center" wrapText="1"/>
    </xf>
    <xf numFmtId="0" fontId="28" fillId="0" borderId="4" xfId="2" applyFont="1" applyFill="1" applyBorder="1" applyAlignment="1">
      <alignment horizontal="center" vertical="center" wrapText="1"/>
    </xf>
    <xf numFmtId="0" fontId="15" fillId="0" borderId="2" xfId="2" applyFont="1" applyFill="1" applyBorder="1" applyAlignment="1">
      <alignment horizontal="left" vertical="center" wrapText="1"/>
    </xf>
    <xf numFmtId="0" fontId="11" fillId="0" borderId="2" xfId="2" applyFont="1" applyFill="1" applyBorder="1" applyAlignment="1">
      <alignment horizontal="center" vertical="center" wrapText="1"/>
    </xf>
    <xf numFmtId="0" fontId="11" fillId="0" borderId="5" xfId="2" applyFont="1" applyFill="1" applyBorder="1" applyAlignment="1">
      <alignment horizontal="left" vertical="top" wrapText="1"/>
    </xf>
    <xf numFmtId="168" fontId="11" fillId="0" borderId="5" xfId="2" applyNumberFormat="1" applyFont="1" applyFill="1" applyBorder="1" applyAlignment="1">
      <alignment horizontal="center" vertical="top" wrapText="1"/>
    </xf>
    <xf numFmtId="0" fontId="11" fillId="0" borderId="2" xfId="2" applyFont="1" applyFill="1" applyBorder="1" applyAlignment="1" applyProtection="1">
      <alignment horizontal="center" vertical="top" wrapText="1"/>
      <protection locked="0"/>
    </xf>
    <xf numFmtId="0" fontId="15" fillId="0" borderId="5" xfId="2" applyFont="1" applyFill="1" applyBorder="1" applyAlignment="1">
      <alignment horizontal="left" vertical="top" wrapText="1"/>
    </xf>
    <xf numFmtId="3" fontId="11" fillId="0" borderId="2" xfId="2" applyNumberFormat="1" applyFont="1" applyFill="1" applyBorder="1" applyAlignment="1">
      <alignment horizontal="center" vertical="top" wrapText="1"/>
    </xf>
    <xf numFmtId="3" fontId="11" fillId="0" borderId="2" xfId="2" applyNumberFormat="1" applyFont="1" applyFill="1" applyBorder="1" applyAlignment="1">
      <alignment horizontal="center" vertical="center" wrapText="1"/>
    </xf>
    <xf numFmtId="168" fontId="28" fillId="0" borderId="2" xfId="0" applyNumberFormat="1" applyFont="1" applyFill="1" applyBorder="1" applyAlignment="1">
      <alignment vertical="top"/>
    </xf>
    <xf numFmtId="0" fontId="28" fillId="0" borderId="2" xfId="0" applyFont="1" applyFill="1" applyBorder="1" applyAlignment="1">
      <alignment vertical="top"/>
    </xf>
    <xf numFmtId="0" fontId="18" fillId="0" borderId="2" xfId="0" applyFont="1" applyFill="1" applyBorder="1" applyAlignment="1">
      <alignment horizontal="center" vertical="top"/>
    </xf>
    <xf numFmtId="0" fontId="11" fillId="2" borderId="2" xfId="0" applyFont="1" applyFill="1" applyBorder="1" applyAlignment="1">
      <alignment vertical="top" wrapText="1"/>
    </xf>
    <xf numFmtId="0" fontId="11" fillId="0" borderId="0" xfId="0" applyFont="1" applyFill="1" applyBorder="1" applyAlignment="1">
      <alignment horizontal="left" vertical="top" wrapText="1"/>
    </xf>
    <xf numFmtId="164" fontId="11" fillId="0" borderId="0" xfId="0" applyNumberFormat="1" applyFont="1" applyFill="1" applyBorder="1" applyAlignment="1">
      <alignment horizontal="center" vertical="top" wrapText="1"/>
    </xf>
    <xf numFmtId="0" fontId="7" fillId="0" borderId="0" xfId="0" applyFont="1" applyFill="1" applyBorder="1" applyAlignment="1">
      <alignment horizontal="left" vertical="top" wrapText="1"/>
    </xf>
    <xf numFmtId="166" fontId="39" fillId="0" borderId="0" xfId="0" applyNumberFormat="1" applyFont="1" applyFill="1" applyBorder="1" applyAlignment="1">
      <alignment horizontal="center" vertical="top" wrapText="1"/>
    </xf>
    <xf numFmtId="164" fontId="7" fillId="0" borderId="0" xfId="0" applyNumberFormat="1" applyFont="1" applyFill="1" applyBorder="1" applyAlignment="1">
      <alignment horizontal="center" vertical="top" wrapText="1"/>
    </xf>
    <xf numFmtId="0" fontId="12" fillId="0" borderId="2" xfId="0" applyFont="1" applyBorder="1" applyAlignment="1">
      <alignment horizontal="center" vertical="top" wrapText="1"/>
    </xf>
    <xf numFmtId="0" fontId="12" fillId="0" borderId="2" xfId="0" applyFont="1" applyBorder="1" applyAlignment="1">
      <alignment horizontal="left" vertical="top" wrapText="1"/>
    </xf>
    <xf numFmtId="0" fontId="34" fillId="0" borderId="4" xfId="0" applyFont="1" applyBorder="1" applyAlignment="1">
      <alignment horizontal="center" vertical="top"/>
    </xf>
    <xf numFmtId="0" fontId="34" fillId="0" borderId="2" xfId="0" applyFont="1" applyFill="1" applyBorder="1" applyAlignment="1">
      <alignment horizontal="center" vertical="top" wrapText="1"/>
    </xf>
    <xf numFmtId="0" fontId="34" fillId="0" borderId="2" xfId="0" applyFont="1" applyFill="1" applyBorder="1" applyAlignment="1">
      <alignment horizontal="left" vertical="top" wrapText="1"/>
    </xf>
    <xf numFmtId="0" fontId="34" fillId="0" borderId="2" xfId="0" applyFont="1" applyFill="1" applyBorder="1" applyAlignment="1">
      <alignment vertical="top" wrapText="1"/>
    </xf>
    <xf numFmtId="0" fontId="40" fillId="0" borderId="2" xfId="0" applyFont="1" applyFill="1" applyBorder="1" applyAlignment="1">
      <alignment horizontal="center" vertical="top" wrapText="1"/>
    </xf>
    <xf numFmtId="0" fontId="34" fillId="5" borderId="2" xfId="0" applyFont="1" applyFill="1" applyBorder="1" applyAlignment="1">
      <alignment horizontal="center" vertical="top"/>
    </xf>
    <xf numFmtId="0" fontId="18" fillId="5" borderId="2" xfId="0" applyFont="1" applyFill="1" applyBorder="1" applyAlignment="1">
      <alignment horizontal="center" vertical="top"/>
    </xf>
    <xf numFmtId="167" fontId="16" fillId="0" borderId="2" xfId="0" applyNumberFormat="1" applyFont="1" applyFill="1" applyBorder="1" applyAlignment="1">
      <alignment horizontal="center" vertical="top" wrapText="1"/>
    </xf>
    <xf numFmtId="3" fontId="16" fillId="0" borderId="2" xfId="0" applyNumberFormat="1" applyFont="1" applyFill="1" applyBorder="1" applyAlignment="1">
      <alignment horizontal="center" vertical="top" wrapText="1"/>
    </xf>
    <xf numFmtId="3" fontId="16" fillId="0" borderId="2" xfId="0" applyNumberFormat="1" applyFont="1" applyBorder="1" applyAlignment="1">
      <alignment horizontal="center" vertical="top" wrapText="1"/>
    </xf>
    <xf numFmtId="167" fontId="13" fillId="0" borderId="2" xfId="0" applyNumberFormat="1" applyFont="1" applyBorder="1" applyAlignment="1">
      <alignment horizontal="center" vertical="top"/>
    </xf>
    <xf numFmtId="0" fontId="21" fillId="0" borderId="2" xfId="0" applyFont="1" applyFill="1" applyBorder="1" applyAlignment="1">
      <alignment horizontal="center" vertical="top" wrapText="1"/>
    </xf>
    <xf numFmtId="49" fontId="11" fillId="0" borderId="2" xfId="0" applyNumberFormat="1" applyFont="1" applyFill="1" applyBorder="1" applyAlignment="1">
      <alignment horizontal="left" vertical="top" wrapText="1"/>
    </xf>
    <xf numFmtId="49" fontId="11" fillId="0" borderId="12" xfId="0" applyNumberFormat="1" applyFont="1" applyFill="1" applyBorder="1" applyAlignment="1">
      <alignment horizontal="center" vertical="top" wrapText="1"/>
    </xf>
    <xf numFmtId="168" fontId="11" fillId="0" borderId="9" xfId="0" applyNumberFormat="1" applyFont="1" applyFill="1" applyBorder="1" applyAlignment="1">
      <alignment horizontal="center" vertical="top" wrapText="1"/>
    </xf>
    <xf numFmtId="0" fontId="11" fillId="0" borderId="11" xfId="0" applyFont="1" applyFill="1" applyBorder="1" applyAlignment="1">
      <alignment horizontal="center" vertical="top" wrapText="1"/>
    </xf>
    <xf numFmtId="0" fontId="11" fillId="0" borderId="13" xfId="0" applyFont="1" applyBorder="1" applyAlignment="1">
      <alignment horizontal="center" vertical="top"/>
    </xf>
    <xf numFmtId="0" fontId="25" fillId="0" borderId="2" xfId="0" applyFont="1" applyFill="1" applyBorder="1" applyAlignment="1">
      <alignment vertical="top" wrapText="1"/>
    </xf>
    <xf numFmtId="0" fontId="15" fillId="0" borderId="2" xfId="0" applyFont="1" applyFill="1" applyBorder="1" applyAlignment="1">
      <alignment vertical="top" wrapText="1"/>
    </xf>
    <xf numFmtId="0" fontId="15" fillId="0" borderId="2" xfId="0" applyFont="1" applyBorder="1" applyAlignment="1">
      <alignment horizontal="left" vertical="top" wrapText="1"/>
    </xf>
    <xf numFmtId="0" fontId="15" fillId="0" borderId="5" xfId="0" applyFont="1" applyBorder="1" applyAlignment="1">
      <alignment horizontal="left" vertical="top" wrapText="1"/>
    </xf>
    <xf numFmtId="0" fontId="7" fillId="8" borderId="0" xfId="0" applyFont="1" applyFill="1" applyAlignment="1">
      <alignment vertical="top" wrapText="1"/>
    </xf>
    <xf numFmtId="0" fontId="11" fillId="0" borderId="2" xfId="2" applyFont="1" applyFill="1" applyBorder="1" applyAlignment="1">
      <alignment horizontal="center" vertical="top" wrapText="1"/>
    </xf>
    <xf numFmtId="0" fontId="21" fillId="0" borderId="2" xfId="6" applyFont="1" applyFill="1" applyBorder="1" applyAlignment="1">
      <alignment horizontal="center" vertical="top" wrapText="1"/>
    </xf>
    <xf numFmtId="2" fontId="11" fillId="0" borderId="2" xfId="7" applyNumberFormat="1" applyFont="1" applyFill="1" applyBorder="1" applyAlignment="1" applyProtection="1">
      <alignment horizontal="center" vertical="top" wrapText="1"/>
      <protection locked="0"/>
    </xf>
    <xf numFmtId="3" fontId="11" fillId="0" borderId="5" xfId="2" applyNumberFormat="1" applyFont="1" applyFill="1" applyBorder="1" applyAlignment="1">
      <alignment horizontal="center" vertical="top" wrapText="1"/>
    </xf>
    <xf numFmtId="0" fontId="11" fillId="0" borderId="2" xfId="2" applyFont="1" applyFill="1" applyBorder="1" applyAlignment="1">
      <alignment vertical="top" wrapText="1"/>
    </xf>
    <xf numFmtId="0" fontId="41" fillId="0" borderId="2" xfId="0" applyFont="1" applyFill="1" applyBorder="1" applyAlignment="1">
      <alignment horizontal="center" vertical="top"/>
    </xf>
    <xf numFmtId="167" fontId="11" fillId="0" borderId="2" xfId="8" applyNumberFormat="1" applyFont="1" applyFill="1" applyBorder="1" applyAlignment="1">
      <alignment horizontal="center" vertical="top"/>
    </xf>
    <xf numFmtId="0" fontId="41" fillId="0" borderId="2" xfId="0" applyFont="1" applyFill="1" applyBorder="1" applyAlignment="1">
      <alignment vertical="top"/>
    </xf>
    <xf numFmtId="167" fontId="16" fillId="0" borderId="2" xfId="0" applyNumberFormat="1" applyFont="1" applyFill="1" applyBorder="1" applyAlignment="1">
      <alignment horizontal="left" vertical="top" wrapText="1"/>
    </xf>
    <xf numFmtId="167" fontId="42" fillId="0" borderId="2" xfId="0" applyNumberFormat="1" applyFont="1" applyFill="1" applyBorder="1" applyAlignment="1">
      <alignment horizontal="left" vertical="top" wrapText="1"/>
    </xf>
    <xf numFmtId="0" fontId="34" fillId="0" borderId="2" xfId="0" applyFont="1" applyBorder="1" applyAlignment="1">
      <alignment horizontal="center" vertical="top" wrapText="1"/>
    </xf>
    <xf numFmtId="166" fontId="11" fillId="0" borderId="2" xfId="0" applyNumberFormat="1" applyFont="1" applyFill="1" applyBorder="1" applyAlignment="1">
      <alignment horizontal="center" vertical="top" wrapText="1"/>
    </xf>
    <xf numFmtId="0" fontId="14" fillId="0" borderId="2" xfId="0" applyFont="1" applyFill="1" applyBorder="1" applyAlignment="1">
      <alignment horizontal="center" vertical="top"/>
    </xf>
    <xf numFmtId="168" fontId="36" fillId="0" borderId="0" xfId="0" applyNumberFormat="1" applyFont="1" applyFill="1" applyBorder="1" applyAlignment="1">
      <alignment horizontal="center" vertical="top" wrapText="1"/>
    </xf>
    <xf numFmtId="0" fontId="15" fillId="0" borderId="2" xfId="0" applyFont="1" applyFill="1" applyBorder="1" applyAlignment="1">
      <alignment vertical="center"/>
    </xf>
    <xf numFmtId="49" fontId="21" fillId="0" borderId="2" xfId="0" applyNumberFormat="1" applyFont="1" applyFill="1" applyBorder="1" applyAlignment="1">
      <alignment horizontal="center" vertical="top" wrapText="1"/>
    </xf>
    <xf numFmtId="0" fontId="44" fillId="0" borderId="2" xfId="0" applyFont="1" applyFill="1" applyBorder="1" applyAlignment="1">
      <alignment horizontal="center" vertical="top" wrapText="1"/>
    </xf>
    <xf numFmtId="165" fontId="44" fillId="0" borderId="2" xfId="0" applyNumberFormat="1" applyFont="1" applyFill="1" applyBorder="1" applyAlignment="1">
      <alignment horizontal="center" vertical="top" wrapText="1"/>
    </xf>
    <xf numFmtId="165" fontId="21" fillId="0" borderId="2" xfId="0" applyNumberFormat="1" applyFont="1" applyFill="1" applyBorder="1" applyAlignment="1">
      <alignment horizontal="center" vertical="top" wrapText="1"/>
    </xf>
    <xf numFmtId="0" fontId="21" fillId="2" borderId="2" xfId="0" applyFont="1" applyFill="1" applyBorder="1" applyAlignment="1">
      <alignment horizontal="center" vertical="top" wrapText="1"/>
    </xf>
    <xf numFmtId="0" fontId="7" fillId="0" borderId="4" xfId="0" applyFont="1" applyFill="1" applyBorder="1" applyAlignment="1">
      <alignment horizontal="center" vertical="top" wrapText="1"/>
    </xf>
    <xf numFmtId="0" fontId="11" fillId="0" borderId="4" xfId="0" applyFont="1" applyFill="1" applyBorder="1" applyAlignment="1">
      <alignment horizontal="center" vertical="top" wrapText="1"/>
    </xf>
    <xf numFmtId="0" fontId="46" fillId="0" borderId="2" xfId="0" applyFont="1" applyBorder="1" applyAlignment="1">
      <alignment horizontal="center" vertical="top" wrapText="1"/>
    </xf>
    <xf numFmtId="0" fontId="16" fillId="0" borderId="4" xfId="0" applyFont="1" applyFill="1" applyBorder="1" applyAlignment="1">
      <alignment horizontal="center" vertical="top" wrapText="1"/>
    </xf>
    <xf numFmtId="169" fontId="11" fillId="0" borderId="2" xfId="0" applyNumberFormat="1" applyFont="1" applyFill="1" applyBorder="1" applyAlignment="1">
      <alignment horizontal="center" vertical="top" wrapText="1"/>
    </xf>
    <xf numFmtId="0" fontId="24" fillId="0" borderId="2" xfId="0" applyFont="1" applyFill="1" applyBorder="1" applyAlignment="1">
      <alignment horizontal="center" vertical="top" wrapText="1"/>
    </xf>
    <xf numFmtId="165" fontId="15" fillId="0" borderId="2" xfId="0" applyNumberFormat="1" applyFont="1" applyFill="1" applyBorder="1" applyAlignment="1">
      <alignment horizontal="center" vertical="top" wrapText="1"/>
    </xf>
    <xf numFmtId="0" fontId="15" fillId="0" borderId="4" xfId="0" applyFont="1" applyFill="1" applyBorder="1" applyAlignment="1">
      <alignment horizontal="left" vertical="top" wrapText="1"/>
    </xf>
    <xf numFmtId="49" fontId="11" fillId="5" borderId="2" xfId="0" applyNumberFormat="1" applyFont="1" applyFill="1" applyBorder="1" applyAlignment="1">
      <alignment horizontal="center" vertical="top" wrapText="1"/>
    </xf>
    <xf numFmtId="0" fontId="11" fillId="5" borderId="2" xfId="0" applyFont="1" applyFill="1" applyBorder="1" applyAlignment="1">
      <alignment horizontal="left" vertical="top" wrapText="1"/>
    </xf>
    <xf numFmtId="0" fontId="11" fillId="5" borderId="2" xfId="0" applyFont="1" applyFill="1" applyBorder="1" applyAlignment="1">
      <alignment horizontal="center" vertical="top" wrapText="1"/>
    </xf>
    <xf numFmtId="165" fontId="11" fillId="5" borderId="2" xfId="0" applyNumberFormat="1" applyFont="1" applyFill="1" applyBorder="1" applyAlignment="1">
      <alignment horizontal="center" vertical="top" wrapText="1"/>
    </xf>
    <xf numFmtId="0" fontId="11" fillId="5" borderId="2" xfId="0" applyFont="1" applyFill="1" applyBorder="1" applyAlignment="1">
      <alignment vertical="top" wrapText="1"/>
    </xf>
    <xf numFmtId="0" fontId="11" fillId="0" borderId="4" xfId="0" applyFont="1" applyBorder="1" applyAlignment="1">
      <alignment vertical="top" wrapText="1"/>
    </xf>
    <xf numFmtId="0" fontId="11" fillId="0" borderId="16" xfId="0" applyFont="1" applyBorder="1" applyAlignment="1">
      <alignment horizontal="center" vertical="top" wrapText="1"/>
    </xf>
    <xf numFmtId="0" fontId="11" fillId="0" borderId="4" xfId="0" applyFont="1" applyFill="1" applyBorder="1" applyAlignment="1">
      <alignment vertical="top" wrapText="1"/>
    </xf>
    <xf numFmtId="0" fontId="11" fillId="2" borderId="2" xfId="0" applyFont="1" applyFill="1" applyBorder="1" applyAlignment="1">
      <alignment horizontal="justify" vertical="top" wrapText="1"/>
    </xf>
    <xf numFmtId="0" fontId="15" fillId="2" borderId="2" xfId="0" applyFont="1" applyFill="1" applyBorder="1" applyAlignment="1">
      <alignment horizontal="left" vertical="top" wrapText="1"/>
    </xf>
    <xf numFmtId="167" fontId="11" fillId="0" borderId="2" xfId="0" applyNumberFormat="1" applyFont="1" applyBorder="1" applyAlignment="1">
      <alignment horizontal="center" vertical="center" wrapText="1"/>
    </xf>
    <xf numFmtId="167" fontId="44" fillId="0" borderId="2" xfId="0" applyNumberFormat="1" applyFont="1" applyFill="1" applyBorder="1" applyAlignment="1">
      <alignment horizontal="center" vertical="top" wrapText="1"/>
    </xf>
    <xf numFmtId="167" fontId="15" fillId="0" borderId="2" xfId="0" applyNumberFormat="1" applyFont="1" applyFill="1" applyBorder="1" applyAlignment="1">
      <alignment horizontal="center" vertical="top" wrapText="1"/>
    </xf>
    <xf numFmtId="167" fontId="21" fillId="0" borderId="2" xfId="0" applyNumberFormat="1" applyFont="1" applyFill="1" applyBorder="1" applyAlignment="1">
      <alignment horizontal="center" vertical="top" wrapText="1"/>
    </xf>
    <xf numFmtId="167" fontId="11" fillId="5" borderId="2" xfId="0" applyNumberFormat="1" applyFont="1" applyFill="1" applyBorder="1" applyAlignment="1">
      <alignment horizontal="center" vertical="top" wrapText="1"/>
    </xf>
    <xf numFmtId="167" fontId="7" fillId="5" borderId="2" xfId="0" applyNumberFormat="1" applyFont="1" applyFill="1" applyBorder="1" applyAlignment="1">
      <alignment vertical="top"/>
    </xf>
    <xf numFmtId="167" fontId="13" fillId="0" borderId="2" xfId="0" applyNumberFormat="1" applyFont="1" applyBorder="1" applyAlignment="1">
      <alignment horizontal="center" vertical="top" wrapText="1"/>
    </xf>
    <xf numFmtId="0" fontId="11" fillId="2" borderId="6" xfId="0" applyFont="1" applyFill="1" applyBorder="1" applyAlignment="1">
      <alignment horizontal="left" vertical="top" wrapText="1"/>
    </xf>
    <xf numFmtId="167" fontId="11" fillId="0" borderId="2" xfId="0" applyNumberFormat="1" applyFont="1" applyFill="1" applyBorder="1" applyAlignment="1">
      <alignment horizontal="center" vertical="top"/>
    </xf>
    <xf numFmtId="167" fontId="13" fillId="0" borderId="5" xfId="0" applyNumberFormat="1" applyFont="1" applyFill="1" applyBorder="1" applyAlignment="1">
      <alignment horizontal="center" vertical="top"/>
    </xf>
    <xf numFmtId="167" fontId="13" fillId="0" borderId="2" xfId="0" applyNumberFormat="1" applyFont="1" applyFill="1" applyBorder="1" applyAlignment="1">
      <alignment horizontal="center" vertical="top"/>
    </xf>
    <xf numFmtId="167" fontId="35" fillId="4" borderId="2" xfId="0" applyNumberFormat="1" applyFont="1" applyFill="1" applyBorder="1" applyAlignment="1">
      <alignment horizontal="center" vertical="top"/>
    </xf>
    <xf numFmtId="167" fontId="34" fillId="4" borderId="2" xfId="0" applyNumberFormat="1" applyFont="1" applyFill="1" applyBorder="1" applyAlignment="1">
      <alignment horizontal="center" vertical="top"/>
    </xf>
    <xf numFmtId="167" fontId="34" fillId="2" borderId="2" xfId="0" applyNumberFormat="1" applyFont="1" applyFill="1" applyBorder="1" applyAlignment="1">
      <alignment horizontal="center" vertical="top"/>
    </xf>
    <xf numFmtId="167" fontId="34" fillId="0" borderId="2" xfId="0" applyNumberFormat="1" applyFont="1" applyBorder="1" applyAlignment="1">
      <alignment horizontal="center" vertical="top"/>
    </xf>
    <xf numFmtId="167" fontId="11" fillId="4" borderId="2" xfId="0" applyNumberFormat="1" applyFont="1" applyFill="1" applyBorder="1" applyAlignment="1">
      <alignment horizontal="center" vertical="top"/>
    </xf>
    <xf numFmtId="167" fontId="11" fillId="0" borderId="2" xfId="0" applyNumberFormat="1" applyFont="1" applyBorder="1" applyAlignment="1">
      <alignment horizontal="center" vertical="top"/>
    </xf>
    <xf numFmtId="167" fontId="34" fillId="0" borderId="2" xfId="0" applyNumberFormat="1" applyFont="1" applyFill="1" applyBorder="1" applyAlignment="1">
      <alignment horizontal="center" vertical="top"/>
    </xf>
    <xf numFmtId="167" fontId="40" fillId="0" borderId="2" xfId="0" applyNumberFormat="1" applyFont="1" applyFill="1" applyBorder="1" applyAlignment="1">
      <alignment vertical="top" wrapText="1"/>
    </xf>
    <xf numFmtId="167" fontId="28" fillId="0" borderId="2" xfId="0" applyNumberFormat="1" applyFont="1" applyBorder="1" applyAlignment="1">
      <alignment horizontal="center" vertical="top"/>
    </xf>
    <xf numFmtId="167" fontId="11" fillId="6" borderId="2" xfId="0" applyNumberFormat="1" applyFont="1" applyFill="1" applyBorder="1" applyAlignment="1">
      <alignment horizontal="center" vertical="top" wrapText="1"/>
    </xf>
    <xf numFmtId="167" fontId="11" fillId="0" borderId="2" xfId="0" applyNumberFormat="1" applyFont="1" applyFill="1" applyBorder="1" applyAlignment="1">
      <alignment vertical="top" wrapText="1"/>
    </xf>
    <xf numFmtId="167" fontId="11" fillId="4" borderId="2" xfId="0" applyNumberFormat="1" applyFont="1" applyFill="1" applyBorder="1" applyAlignment="1">
      <alignment horizontal="center" vertical="top" wrapText="1"/>
    </xf>
    <xf numFmtId="167" fontId="13" fillId="4" borderId="2" xfId="0" applyNumberFormat="1" applyFont="1" applyFill="1" applyBorder="1" applyAlignment="1">
      <alignment horizontal="center" vertical="top" wrapText="1"/>
    </xf>
    <xf numFmtId="167" fontId="13" fillId="0" borderId="2" xfId="0" applyNumberFormat="1" applyFont="1" applyFill="1" applyBorder="1" applyAlignment="1">
      <alignment horizontal="center" vertical="center"/>
    </xf>
    <xf numFmtId="0" fontId="11" fillId="0" borderId="5" xfId="0" applyFont="1" applyBorder="1" applyAlignment="1">
      <alignment horizontal="center" vertical="top" wrapText="1"/>
    </xf>
    <xf numFmtId="0" fontId="11" fillId="0" borderId="5" xfId="2" applyFont="1" applyFill="1" applyBorder="1" applyAlignment="1">
      <alignment horizontal="center" vertical="top" wrapText="1"/>
    </xf>
    <xf numFmtId="0" fontId="11" fillId="0" borderId="5" xfId="0" applyFont="1" applyBorder="1" applyAlignment="1">
      <alignment horizontal="left" vertical="top" wrapText="1"/>
    </xf>
    <xf numFmtId="0" fontId="11" fillId="0" borderId="5" xfId="0" applyFont="1" applyFill="1" applyBorder="1" applyAlignment="1">
      <alignment horizontal="center" vertical="top" wrapText="1"/>
    </xf>
    <xf numFmtId="0" fontId="11" fillId="0" borderId="4" xfId="0" applyFont="1" applyBorder="1" applyAlignment="1">
      <alignment horizontal="center" vertical="top" wrapText="1"/>
    </xf>
    <xf numFmtId="0" fontId="11" fillId="0" borderId="6" xfId="2" applyFont="1" applyFill="1" applyBorder="1" applyAlignment="1">
      <alignment horizontal="center" vertical="top" wrapText="1"/>
    </xf>
    <xf numFmtId="0" fontId="11" fillId="0" borderId="5" xfId="0" applyFont="1" applyFill="1" applyBorder="1" applyAlignment="1">
      <alignment horizontal="left" vertical="top" wrapText="1"/>
    </xf>
    <xf numFmtId="0" fontId="11" fillId="0" borderId="20" xfId="0" applyFont="1" applyBorder="1" applyAlignment="1">
      <alignment horizontal="left" vertical="top" wrapText="1"/>
    </xf>
    <xf numFmtId="0" fontId="11" fillId="0" borderId="9" xfId="0" applyFont="1" applyFill="1" applyBorder="1" applyAlignment="1">
      <alignment horizontal="left" vertical="top" wrapText="1"/>
    </xf>
    <xf numFmtId="0" fontId="11" fillId="0" borderId="9" xfId="0" applyFont="1" applyFill="1" applyBorder="1" applyAlignment="1">
      <alignment horizontal="center" vertical="top" wrapText="1"/>
    </xf>
    <xf numFmtId="167"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0" fontId="7" fillId="0" borderId="2" xfId="0" applyFont="1" applyBorder="1" applyAlignment="1">
      <alignment horizontal="center" vertical="top" wrapText="1"/>
    </xf>
    <xf numFmtId="0" fontId="49" fillId="0" borderId="2" xfId="0" applyFont="1" applyBorder="1" applyAlignment="1">
      <alignment horizontal="center" vertical="top" wrapText="1"/>
    </xf>
    <xf numFmtId="0" fontId="24" fillId="0" borderId="2" xfId="0" applyFont="1" applyBorder="1" applyAlignment="1">
      <alignment horizontal="center" vertical="top" wrapText="1"/>
    </xf>
    <xf numFmtId="0" fontId="24" fillId="0" borderId="2" xfId="0" applyFont="1" applyFill="1" applyBorder="1" applyAlignment="1">
      <alignment horizontal="center" vertical="top" wrapText="1" readingOrder="1"/>
    </xf>
    <xf numFmtId="2" fontId="24" fillId="0" borderId="2"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2" fontId="24" fillId="0" borderId="2" xfId="1" applyNumberFormat="1" applyFont="1" applyFill="1" applyBorder="1" applyAlignment="1" applyProtection="1">
      <alignment horizontal="center" vertical="top" wrapText="1"/>
      <protection locked="0"/>
    </xf>
    <xf numFmtId="2" fontId="24" fillId="0" borderId="5" xfId="2" applyNumberFormat="1" applyFont="1" applyFill="1" applyBorder="1" applyAlignment="1" applyProtection="1">
      <alignment horizontal="center" vertical="top" wrapText="1"/>
      <protection locked="0"/>
    </xf>
    <xf numFmtId="0" fontId="24" fillId="0" borderId="5" xfId="0" applyFont="1" applyFill="1" applyBorder="1" applyAlignment="1">
      <alignment horizontal="center" vertical="top" wrapText="1"/>
    </xf>
    <xf numFmtId="165" fontId="24" fillId="0" borderId="2" xfId="0" applyNumberFormat="1" applyFont="1" applyFill="1" applyBorder="1" applyAlignment="1">
      <alignment horizontal="center" vertical="top" wrapText="1"/>
    </xf>
    <xf numFmtId="0" fontId="7" fillId="0" borderId="2" xfId="0" applyFont="1" applyBorder="1" applyAlignment="1">
      <alignment horizontal="left" vertical="top" wrapText="1"/>
    </xf>
    <xf numFmtId="0" fontId="26" fillId="2" borderId="2" xfId="0" applyFont="1" applyFill="1" applyBorder="1" applyAlignment="1">
      <alignment horizontal="center" vertical="top" wrapText="1"/>
    </xf>
    <xf numFmtId="0" fontId="11" fillId="0" borderId="21" xfId="0" applyFont="1" applyFill="1" applyBorder="1" applyAlignment="1">
      <alignment vertical="top" wrapText="1"/>
    </xf>
    <xf numFmtId="0" fontId="11" fillId="0" borderId="5" xfId="0" applyFont="1" applyFill="1" applyBorder="1" applyAlignment="1">
      <alignment vertical="top" wrapText="1"/>
    </xf>
    <xf numFmtId="49" fontId="12" fillId="0" borderId="21" xfId="0" applyNumberFormat="1" applyFont="1" applyBorder="1" applyAlignment="1">
      <alignment vertical="top" wrapText="1"/>
    </xf>
    <xf numFmtId="0" fontId="7" fillId="0" borderId="18" xfId="0" applyFont="1" applyFill="1" applyBorder="1" applyAlignment="1">
      <alignment horizontal="left" vertical="top" wrapText="1"/>
    </xf>
    <xf numFmtId="0" fontId="16" fillId="2" borderId="20" xfId="0" applyFont="1" applyFill="1" applyBorder="1" applyAlignment="1">
      <alignment horizontal="center" vertical="top" wrapText="1"/>
    </xf>
    <xf numFmtId="0" fontId="11" fillId="0" borderId="16" xfId="0" applyFont="1" applyFill="1" applyBorder="1" applyAlignment="1">
      <alignment horizontal="center" vertical="top" wrapText="1"/>
    </xf>
    <xf numFmtId="0" fontId="11" fillId="0" borderId="20" xfId="0" applyNumberFormat="1" applyFont="1" applyFill="1" applyBorder="1" applyAlignment="1">
      <alignment horizontal="center" vertical="top" wrapText="1"/>
    </xf>
    <xf numFmtId="0" fontId="11" fillId="0" borderId="21" xfId="0" applyFont="1" applyFill="1" applyBorder="1" applyAlignment="1">
      <alignment horizontal="center" vertical="top" wrapText="1"/>
    </xf>
    <xf numFmtId="49" fontId="11" fillId="0" borderId="20" xfId="0" applyNumberFormat="1" applyFont="1" applyFill="1" applyBorder="1" applyAlignment="1">
      <alignment horizontal="center" vertical="top" wrapText="1"/>
    </xf>
    <xf numFmtId="0" fontId="11" fillId="0" borderId="20" xfId="0" applyFont="1" applyFill="1" applyBorder="1" applyAlignment="1">
      <alignment horizontal="center" vertical="top" wrapText="1"/>
    </xf>
    <xf numFmtId="0" fontId="21" fillId="0" borderId="16" xfId="0" applyFont="1" applyFill="1" applyBorder="1" applyAlignment="1">
      <alignment horizontal="center" vertical="top" wrapText="1"/>
    </xf>
    <xf numFmtId="0" fontId="27" fillId="0" borderId="21" xfId="0" applyFont="1" applyFill="1" applyBorder="1" applyAlignment="1">
      <alignment horizontal="center" vertical="top" wrapText="1"/>
    </xf>
    <xf numFmtId="0" fontId="45" fillId="0" borderId="16" xfId="0" applyFont="1" applyFill="1" applyBorder="1" applyAlignment="1">
      <alignment horizontal="center" vertical="top" wrapText="1"/>
    </xf>
    <xf numFmtId="0" fontId="28" fillId="0" borderId="21" xfId="0" applyFont="1" applyFill="1" applyBorder="1" applyAlignment="1">
      <alignment horizontal="center" vertical="top" wrapText="1"/>
    </xf>
    <xf numFmtId="0" fontId="47" fillId="0" borderId="16" xfId="0" applyFont="1" applyFill="1" applyBorder="1" applyAlignment="1">
      <alignment horizontal="center" vertical="top" wrapText="1"/>
    </xf>
    <xf numFmtId="0" fontId="30" fillId="0" borderId="18" xfId="0" applyFont="1" applyFill="1" applyBorder="1" applyAlignment="1">
      <alignment vertical="top"/>
    </xf>
    <xf numFmtId="0" fontId="11" fillId="2" borderId="22" xfId="0" applyFont="1" applyFill="1" applyBorder="1" applyAlignment="1">
      <alignment horizontal="left" vertical="top" wrapText="1"/>
    </xf>
    <xf numFmtId="0" fontId="15" fillId="0" borderId="20" xfId="0" applyFont="1" applyFill="1" applyBorder="1" applyAlignment="1">
      <alignment horizontal="left" vertical="top" wrapText="1"/>
    </xf>
    <xf numFmtId="0" fontId="50" fillId="0" borderId="20" xfId="0" applyFont="1" applyBorder="1" applyAlignment="1">
      <alignment horizontal="left" vertical="top" wrapText="1"/>
    </xf>
    <xf numFmtId="0" fontId="11" fillId="0" borderId="24" xfId="0" applyFont="1" applyBorder="1" applyAlignment="1">
      <alignment horizontal="center" vertical="top"/>
    </xf>
    <xf numFmtId="0" fontId="11" fillId="0" borderId="24" xfId="0" applyFont="1" applyBorder="1" applyAlignment="1">
      <alignment horizontal="left" vertical="top" wrapText="1"/>
    </xf>
    <xf numFmtId="0" fontId="11" fillId="0" borderId="24" xfId="0" applyFont="1" applyBorder="1" applyAlignment="1">
      <alignment horizontal="center" vertical="top" wrapText="1"/>
    </xf>
    <xf numFmtId="167" fontId="11" fillId="0" borderId="24" xfId="0" applyNumberFormat="1" applyFont="1" applyBorder="1" applyAlignment="1">
      <alignment horizontal="center" vertical="top" wrapText="1"/>
    </xf>
    <xf numFmtId="165" fontId="11" fillId="0" borderId="24" xfId="0" applyNumberFormat="1" applyFont="1" applyBorder="1" applyAlignment="1">
      <alignment horizontal="center" vertical="top" wrapText="1"/>
    </xf>
    <xf numFmtId="165" fontId="11" fillId="0" borderId="25" xfId="0" applyNumberFormat="1" applyFont="1" applyBorder="1" applyAlignment="1">
      <alignment horizontal="center" vertical="top" wrapText="1"/>
    </xf>
    <xf numFmtId="165" fontId="24" fillId="0" borderId="24" xfId="0" applyNumberFormat="1" applyFont="1" applyBorder="1" applyAlignment="1">
      <alignment horizontal="center" vertical="top" wrapText="1"/>
    </xf>
    <xf numFmtId="0" fontId="24" fillId="0" borderId="24" xfId="0" applyFont="1" applyBorder="1" applyAlignment="1">
      <alignment horizontal="center" vertical="top" wrapText="1"/>
    </xf>
    <xf numFmtId="49" fontId="11" fillId="0" borderId="24" xfId="0" applyNumberFormat="1" applyFont="1" applyBorder="1" applyAlignment="1">
      <alignment horizontal="left" vertical="top" wrapText="1"/>
    </xf>
    <xf numFmtId="49" fontId="11" fillId="0" borderId="24" xfId="0" applyNumberFormat="1" applyFont="1" applyBorder="1" applyAlignment="1">
      <alignment horizontal="center" vertical="top"/>
    </xf>
    <xf numFmtId="49" fontId="11" fillId="0" borderId="25" xfId="0" applyNumberFormat="1" applyFont="1" applyBorder="1" applyAlignment="1">
      <alignment horizontal="center" vertical="top" wrapText="1"/>
    </xf>
    <xf numFmtId="1" fontId="11" fillId="0" borderId="25" xfId="0" applyNumberFormat="1" applyFont="1" applyBorder="1" applyAlignment="1">
      <alignment horizontal="center" vertical="top" wrapText="1"/>
    </xf>
    <xf numFmtId="49" fontId="11" fillId="0" borderId="30" xfId="0" applyNumberFormat="1" applyFont="1" applyBorder="1" applyAlignment="1">
      <alignment horizontal="center" vertical="top"/>
    </xf>
    <xf numFmtId="0" fontId="11" fillId="0" borderId="30" xfId="0" applyFont="1" applyBorder="1" applyAlignment="1">
      <alignment horizontal="center" vertical="top"/>
    </xf>
    <xf numFmtId="0" fontId="11" fillId="0" borderId="30" xfId="0" applyFont="1" applyFill="1" applyBorder="1" applyAlignment="1">
      <alignment horizontal="center" vertical="top"/>
    </xf>
    <xf numFmtId="0" fontId="16" fillId="0" borderId="24" xfId="0" applyFont="1" applyBorder="1" applyAlignment="1">
      <alignment horizontal="left" vertical="top" wrapText="1"/>
    </xf>
    <xf numFmtId="0" fontId="11" fillId="0" borderId="24" xfId="0" applyFont="1" applyFill="1" applyBorder="1" applyAlignment="1">
      <alignment horizontal="center" vertical="top" wrapText="1"/>
    </xf>
    <xf numFmtId="167" fontId="11" fillId="0" borderId="24" xfId="0" applyNumberFormat="1" applyFont="1" applyFill="1" applyBorder="1" applyAlignment="1">
      <alignment horizontal="center" vertical="top" wrapText="1"/>
    </xf>
    <xf numFmtId="167" fontId="16" fillId="0" borderId="24" xfId="0" applyNumberFormat="1" applyFont="1" applyBorder="1" applyAlignment="1">
      <alignment horizontal="center" vertical="top"/>
    </xf>
    <xf numFmtId="0" fontId="11" fillId="0" borderId="25" xfId="0" applyFont="1" applyFill="1" applyBorder="1" applyAlignment="1">
      <alignment horizontal="center" vertical="top" wrapText="1"/>
    </xf>
    <xf numFmtId="0" fontId="11" fillId="4" borderId="30" xfId="0" applyFont="1" applyFill="1" applyBorder="1" applyAlignment="1">
      <alignment horizontal="center" vertical="top"/>
    </xf>
    <xf numFmtId="0" fontId="11" fillId="4" borderId="24" xfId="0" applyFont="1" applyFill="1" applyBorder="1" applyAlignment="1">
      <alignment horizontal="left" vertical="top" wrapText="1"/>
    </xf>
    <xf numFmtId="0" fontId="11" fillId="4" borderId="24" xfId="0" applyFont="1" applyFill="1" applyBorder="1" applyAlignment="1">
      <alignment horizontal="center" vertical="top" wrapText="1"/>
    </xf>
    <xf numFmtId="167" fontId="11" fillId="4" borderId="24" xfId="0" applyNumberFormat="1" applyFont="1" applyFill="1" applyBorder="1" applyAlignment="1">
      <alignment horizontal="center" vertical="top" wrapText="1"/>
    </xf>
    <xf numFmtId="0" fontId="11" fillId="4" borderId="25" xfId="0" applyFont="1" applyFill="1" applyBorder="1" applyAlignment="1">
      <alignment horizontal="center" vertical="top" wrapText="1"/>
    </xf>
    <xf numFmtId="0" fontId="7" fillId="4" borderId="24" xfId="0" applyFont="1" applyFill="1" applyBorder="1" applyAlignment="1">
      <alignment horizontal="center" vertical="top" wrapText="1"/>
    </xf>
    <xf numFmtId="0" fontId="11" fillId="4" borderId="31" xfId="0" applyFont="1" applyFill="1" applyBorder="1" applyAlignment="1">
      <alignment horizontal="left" vertical="top" wrapText="1"/>
    </xf>
    <xf numFmtId="0" fontId="11" fillId="4" borderId="31" xfId="0" applyFont="1" applyFill="1" applyBorder="1" applyAlignment="1">
      <alignment horizontal="center" vertical="top" wrapText="1"/>
    </xf>
    <xf numFmtId="0" fontId="11" fillId="4" borderId="33" xfId="0" applyFont="1" applyFill="1" applyBorder="1" applyAlignment="1">
      <alignment horizontal="left" vertical="top" wrapText="1"/>
    </xf>
    <xf numFmtId="0" fontId="11" fillId="4" borderId="24" xfId="0" applyNumberFormat="1" applyFont="1" applyFill="1" applyBorder="1" applyAlignment="1">
      <alignment horizontal="center" vertical="top" wrapText="1"/>
    </xf>
    <xf numFmtId="0" fontId="11" fillId="0" borderId="24" xfId="0" applyFont="1" applyFill="1" applyBorder="1" applyAlignment="1">
      <alignment horizontal="left" vertical="top" wrapText="1"/>
    </xf>
    <xf numFmtId="0" fontId="11" fillId="0" borderId="24" xfId="0" applyNumberFormat="1" applyFont="1" applyFill="1" applyBorder="1" applyAlignment="1">
      <alignment horizontal="center" vertical="top" wrapText="1"/>
    </xf>
    <xf numFmtId="0" fontId="11" fillId="4" borderId="24" xfId="0" applyFont="1" applyFill="1" applyBorder="1" applyAlignment="1">
      <alignment horizontal="center" vertical="top"/>
    </xf>
    <xf numFmtId="0" fontId="16" fillId="0" borderId="24" xfId="0" applyNumberFormat="1" applyFont="1" applyFill="1" applyBorder="1" applyAlignment="1">
      <alignment horizontal="center" vertical="top" wrapText="1"/>
    </xf>
    <xf numFmtId="0" fontId="16" fillId="0" borderId="0" xfId="0" applyFont="1" applyBorder="1" applyAlignment="1">
      <alignment horizontal="left" vertical="top" wrapText="1"/>
    </xf>
    <xf numFmtId="0" fontId="6" fillId="4" borderId="15" xfId="0" applyFont="1" applyFill="1" applyBorder="1"/>
    <xf numFmtId="0" fontId="7" fillId="4" borderId="24" xfId="0" applyFont="1" applyFill="1" applyBorder="1" applyAlignment="1">
      <alignment horizontal="center" vertical="top"/>
    </xf>
    <xf numFmtId="0" fontId="13" fillId="4" borderId="24" xfId="0" applyFont="1" applyFill="1" applyBorder="1" applyAlignment="1">
      <alignment horizontal="justify" vertical="top" wrapText="1"/>
    </xf>
    <xf numFmtId="0" fontId="13" fillId="4" borderId="24" xfId="0" applyFont="1" applyFill="1" applyBorder="1" applyAlignment="1">
      <alignment horizontal="center" vertical="top" wrapText="1"/>
    </xf>
    <xf numFmtId="167" fontId="13" fillId="4" borderId="24" xfId="0" applyNumberFormat="1" applyFont="1" applyFill="1" applyBorder="1" applyAlignment="1">
      <alignment horizontal="center" vertical="top" wrapText="1"/>
    </xf>
    <xf numFmtId="0" fontId="13" fillId="4" borderId="25" xfId="0" applyFont="1" applyFill="1" applyBorder="1" applyAlignment="1">
      <alignment horizontal="center" vertical="top"/>
    </xf>
    <xf numFmtId="0" fontId="24" fillId="0" borderId="17" xfId="0" applyFont="1" applyFill="1" applyBorder="1" applyAlignment="1">
      <alignment horizontal="left" vertical="top" wrapText="1"/>
    </xf>
    <xf numFmtId="168" fontId="11" fillId="0" borderId="31" xfId="0" applyNumberFormat="1" applyFont="1" applyFill="1" applyBorder="1" applyAlignment="1">
      <alignment horizontal="center" vertical="top" wrapText="1"/>
    </xf>
    <xf numFmtId="0" fontId="11" fillId="0" borderId="37" xfId="0" applyFont="1" applyFill="1" applyBorder="1" applyAlignment="1">
      <alignment horizontal="center" vertical="top" wrapText="1"/>
    </xf>
    <xf numFmtId="168" fontId="11" fillId="0" borderId="24" xfId="0" applyNumberFormat="1" applyFont="1" applyBorder="1" applyAlignment="1">
      <alignment horizontal="center" vertical="top" wrapText="1"/>
    </xf>
    <xf numFmtId="0" fontId="11" fillId="0" borderId="25" xfId="0" applyFont="1" applyBorder="1" applyAlignment="1">
      <alignment horizontal="center" vertical="top" wrapText="1"/>
    </xf>
    <xf numFmtId="0" fontId="16" fillId="0" borderId="0" xfId="0" applyFont="1" applyFill="1" applyBorder="1" applyAlignment="1">
      <alignment vertical="top" wrapText="1"/>
    </xf>
    <xf numFmtId="0" fontId="16" fillId="0" borderId="0" xfId="0" applyFont="1" applyFill="1" applyBorder="1" applyAlignment="1">
      <alignment horizontal="left" vertical="top" wrapText="1"/>
    </xf>
    <xf numFmtId="0" fontId="16" fillId="0" borderId="0" xfId="0" applyFont="1" applyBorder="1" applyAlignment="1">
      <alignment vertical="top" wrapText="1"/>
    </xf>
    <xf numFmtId="0" fontId="11" fillId="0" borderId="29" xfId="0" applyFont="1" applyFill="1" applyBorder="1" applyAlignment="1">
      <alignment horizontal="center" vertical="top"/>
    </xf>
    <xf numFmtId="0" fontId="16" fillId="0" borderId="29" xfId="0" applyFont="1" applyFill="1" applyBorder="1" applyAlignment="1">
      <alignment horizontal="left" vertical="top" wrapText="1"/>
    </xf>
    <xf numFmtId="0" fontId="16" fillId="0" borderId="29" xfId="0" applyFont="1" applyBorder="1" applyAlignment="1">
      <alignment horizontal="center" vertical="top" wrapText="1"/>
    </xf>
    <xf numFmtId="0" fontId="11" fillId="0" borderId="29" xfId="0" applyFont="1" applyBorder="1" applyAlignment="1">
      <alignment horizontal="center" vertical="top" wrapText="1"/>
    </xf>
    <xf numFmtId="0" fontId="46" fillId="0" borderId="29" xfId="0" applyFont="1" applyBorder="1" applyAlignment="1">
      <alignment horizontal="center" vertical="top" wrapText="1"/>
    </xf>
    <xf numFmtId="0" fontId="11" fillId="0" borderId="29" xfId="0" applyFont="1" applyFill="1" applyBorder="1" applyAlignment="1">
      <alignment horizontal="center" vertical="top" wrapText="1"/>
    </xf>
    <xf numFmtId="0" fontId="11" fillId="0" borderId="29" xfId="0" applyFont="1" applyFill="1" applyBorder="1" applyAlignment="1">
      <alignment horizontal="left" vertical="top" wrapText="1"/>
    </xf>
    <xf numFmtId="0" fontId="17" fillId="0" borderId="0" xfId="0" applyFont="1" applyBorder="1" applyAlignment="1">
      <alignment horizontal="left" vertical="top" wrapText="1"/>
    </xf>
    <xf numFmtId="0" fontId="14" fillId="0" borderId="0" xfId="0" applyFont="1" applyBorder="1" applyAlignment="1">
      <alignment horizontal="center" vertical="top" wrapText="1"/>
    </xf>
    <xf numFmtId="0" fontId="11" fillId="0" borderId="29" xfId="0" applyFont="1" applyFill="1" applyBorder="1" applyAlignment="1">
      <alignment horizontal="center" vertical="top" wrapText="1" readingOrder="1"/>
    </xf>
    <xf numFmtId="0" fontId="11" fillId="0" borderId="29" xfId="0" applyFont="1" applyFill="1" applyBorder="1" applyAlignment="1" applyProtection="1">
      <alignment horizontal="left" vertical="top" wrapText="1"/>
      <protection locked="0"/>
    </xf>
    <xf numFmtId="168" fontId="11" fillId="0" borderId="29" xfId="0" applyNumberFormat="1" applyFont="1" applyFill="1" applyBorder="1" applyAlignment="1">
      <alignment horizontal="center" vertical="top" wrapText="1"/>
    </xf>
    <xf numFmtId="0" fontId="11" fillId="0" borderId="29" xfId="2" applyFont="1" applyFill="1" applyBorder="1" applyAlignment="1">
      <alignment horizontal="center" vertical="top" wrapText="1"/>
    </xf>
    <xf numFmtId="0" fontId="16" fillId="0" borderId="21" xfId="0" applyFont="1" applyFill="1" applyBorder="1" applyAlignment="1">
      <alignment horizontal="center" vertical="top" wrapText="1"/>
    </xf>
    <xf numFmtId="0" fontId="37" fillId="0" borderId="29" xfId="0" applyFont="1" applyFill="1" applyBorder="1" applyAlignment="1">
      <alignment horizontal="center" vertical="top" wrapText="1"/>
    </xf>
    <xf numFmtId="0" fontId="11" fillId="0" borderId="21" xfId="2" applyFont="1" applyFill="1" applyBorder="1" applyAlignment="1">
      <alignment vertical="top" wrapText="1"/>
    </xf>
    <xf numFmtId="0" fontId="37" fillId="0" borderId="29" xfId="0" applyFont="1" applyFill="1" applyBorder="1" applyAlignment="1">
      <alignment horizontal="center" vertical="center" wrapText="1"/>
    </xf>
    <xf numFmtId="0" fontId="11" fillId="0" borderId="21" xfId="2" applyFont="1" applyFill="1" applyBorder="1" applyAlignment="1">
      <alignment horizontal="center" vertical="top" wrapText="1"/>
    </xf>
    <xf numFmtId="2" fontId="16" fillId="0" borderId="0" xfId="0" applyNumberFormat="1" applyFont="1" applyFill="1" applyBorder="1" applyAlignment="1">
      <alignment vertical="top" wrapText="1"/>
    </xf>
    <xf numFmtId="2" fontId="11" fillId="0" borderId="29" xfId="7" applyNumberFormat="1" applyFont="1" applyFill="1" applyBorder="1" applyAlignment="1" applyProtection="1">
      <alignment horizontal="center" vertical="top" wrapText="1"/>
      <protection locked="0"/>
    </xf>
    <xf numFmtId="0" fontId="14" fillId="0" borderId="29" xfId="0" applyFont="1" applyFill="1" applyBorder="1" applyAlignment="1">
      <alignment horizontal="center" vertical="top" wrapText="1"/>
    </xf>
    <xf numFmtId="167" fontId="26" fillId="0" borderId="29" xfId="5" applyNumberFormat="1" applyFont="1" applyBorder="1" applyAlignment="1">
      <alignment horizontal="center" vertical="top" wrapText="1"/>
    </xf>
    <xf numFmtId="0" fontId="14" fillId="0" borderId="29" xfId="5" applyNumberFormat="1" applyFont="1" applyFill="1" applyBorder="1" applyAlignment="1">
      <alignment horizontal="center" vertical="top" wrapText="1"/>
    </xf>
    <xf numFmtId="0" fontId="12" fillId="0" borderId="29" xfId="0" applyFont="1" applyBorder="1" applyAlignment="1">
      <alignment horizontal="center" vertical="top" wrapText="1"/>
    </xf>
    <xf numFmtId="0" fontId="16" fillId="0" borderId="40" xfId="0" applyFont="1" applyBorder="1" applyAlignment="1">
      <alignment horizontal="center" vertical="top" wrapText="1"/>
    </xf>
    <xf numFmtId="0" fontId="11" fillId="0" borderId="29" xfId="0" applyFont="1" applyBorder="1" applyAlignment="1">
      <alignment horizontal="left" vertical="top" wrapText="1"/>
    </xf>
    <xf numFmtId="0" fontId="11" fillId="0" borderId="2" xfId="0" applyFont="1" applyBorder="1" applyAlignment="1">
      <alignment horizontal="left" vertical="top" wrapText="1"/>
    </xf>
    <xf numFmtId="0" fontId="53" fillId="0" borderId="20" xfId="0" applyFont="1" applyFill="1" applyBorder="1" applyAlignment="1">
      <alignment vertical="top" wrapText="1"/>
    </xf>
    <xf numFmtId="0" fontId="11" fillId="0" borderId="9" xfId="0" applyFont="1" applyFill="1" applyBorder="1" applyAlignment="1">
      <alignment horizontal="center" vertical="top" wrapText="1"/>
    </xf>
    <xf numFmtId="167"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0" fontId="11" fillId="0" borderId="2" xfId="0" applyFont="1" applyFill="1" applyBorder="1" applyAlignment="1">
      <alignment horizontal="center" vertical="top" wrapText="1"/>
    </xf>
    <xf numFmtId="0" fontId="11" fillId="0" borderId="41" xfId="0" applyFont="1" applyBorder="1" applyAlignment="1">
      <alignment horizontal="center" vertical="top"/>
    </xf>
    <xf numFmtId="0" fontId="11" fillId="0" borderId="42" xfId="0" applyFont="1" applyBorder="1" applyAlignment="1">
      <alignment horizontal="left" vertical="top" wrapText="1"/>
    </xf>
    <xf numFmtId="0" fontId="11" fillId="0" borderId="42" xfId="0" applyFont="1" applyBorder="1" applyAlignment="1">
      <alignment horizontal="center" vertical="top" wrapText="1"/>
    </xf>
    <xf numFmtId="167" fontId="11" fillId="0" borderId="42" xfId="0" applyNumberFormat="1" applyFont="1" applyBorder="1" applyAlignment="1">
      <alignment horizontal="center" vertical="top" wrapText="1"/>
    </xf>
    <xf numFmtId="167" fontId="29" fillId="0" borderId="42" xfId="0" applyNumberFormat="1" applyFont="1" applyBorder="1" applyAlignment="1">
      <alignment horizontal="center" vertical="top"/>
    </xf>
    <xf numFmtId="167" fontId="29" fillId="0" borderId="42" xfId="0" applyNumberFormat="1" applyFont="1" applyBorder="1" applyAlignment="1">
      <alignment horizontal="center" vertical="top" wrapText="1"/>
    </xf>
    <xf numFmtId="165" fontId="11" fillId="0" borderId="42" xfId="0" applyNumberFormat="1" applyFont="1" applyBorder="1" applyAlignment="1">
      <alignment horizontal="center" vertical="top" wrapText="1"/>
    </xf>
    <xf numFmtId="165" fontId="11" fillId="0" borderId="43" xfId="0" applyNumberFormat="1" applyFont="1" applyBorder="1" applyAlignment="1">
      <alignment horizontal="center" vertical="top" wrapText="1"/>
    </xf>
    <xf numFmtId="0" fontId="11" fillId="4" borderId="12" xfId="0" applyFont="1" applyFill="1" applyBorder="1" applyAlignment="1">
      <alignment horizontal="center" vertical="top"/>
    </xf>
    <xf numFmtId="0" fontId="11" fillId="0" borderId="44" xfId="0" applyFont="1" applyFill="1" applyBorder="1" applyAlignment="1">
      <alignment horizontal="left" vertical="top" wrapText="1"/>
    </xf>
    <xf numFmtId="0" fontId="11" fillId="0" borderId="44" xfId="0" applyFont="1" applyFill="1" applyBorder="1" applyAlignment="1">
      <alignment horizontal="center" vertical="top" wrapText="1"/>
    </xf>
    <xf numFmtId="167" fontId="11" fillId="4" borderId="9" xfId="0" applyNumberFormat="1" applyFont="1" applyFill="1" applyBorder="1" applyAlignment="1">
      <alignment horizontal="center" vertical="top" wrapText="1"/>
    </xf>
    <xf numFmtId="0" fontId="11" fillId="4" borderId="9" xfId="0" applyFont="1" applyFill="1" applyBorder="1" applyAlignment="1">
      <alignment horizontal="center" vertical="top" wrapText="1"/>
    </xf>
    <xf numFmtId="0" fontId="11" fillId="0" borderId="13" xfId="0" applyFont="1" applyFill="1" applyBorder="1" applyAlignment="1">
      <alignment horizontal="center" vertical="top" wrapText="1"/>
    </xf>
    <xf numFmtId="0" fontId="11" fillId="4" borderId="41" xfId="0" applyFont="1" applyFill="1" applyBorder="1" applyAlignment="1">
      <alignment horizontal="center" vertical="top"/>
    </xf>
    <xf numFmtId="0" fontId="11" fillId="0" borderId="42" xfId="0" applyFont="1" applyFill="1" applyBorder="1" applyAlignment="1">
      <alignment horizontal="left" vertical="top" wrapText="1"/>
    </xf>
    <xf numFmtId="0" fontId="11" fillId="0" borderId="42" xfId="0" applyFont="1" applyFill="1" applyBorder="1" applyAlignment="1">
      <alignment horizontal="center" vertical="top" wrapText="1"/>
    </xf>
    <xf numFmtId="167" fontId="11" fillId="4" borderId="42" xfId="0" applyNumberFormat="1" applyFont="1" applyFill="1" applyBorder="1" applyAlignment="1">
      <alignment horizontal="center" vertical="top" wrapText="1"/>
    </xf>
    <xf numFmtId="0" fontId="11" fillId="4" borderId="43" xfId="0" applyFont="1" applyFill="1" applyBorder="1" applyAlignment="1">
      <alignment horizontal="center" vertical="top" wrapText="1"/>
    </xf>
    <xf numFmtId="0" fontId="11" fillId="4" borderId="9" xfId="0" applyFont="1" applyFill="1" applyBorder="1" applyAlignment="1">
      <alignment horizontal="center" vertical="top"/>
    </xf>
    <xf numFmtId="0" fontId="16" fillId="0" borderId="9" xfId="0" applyNumberFormat="1" applyFont="1" applyFill="1" applyBorder="1" applyAlignment="1">
      <alignment horizontal="center" vertical="top" wrapText="1"/>
    </xf>
    <xf numFmtId="0" fontId="11" fillId="0" borderId="45" xfId="0" applyFont="1" applyBorder="1" applyAlignment="1">
      <alignment horizontal="center" vertical="top"/>
    </xf>
    <xf numFmtId="0" fontId="11" fillId="0" borderId="44" xfId="0" applyFont="1" applyBorder="1" applyAlignment="1">
      <alignment horizontal="left" vertical="top" wrapText="1"/>
    </xf>
    <xf numFmtId="0" fontId="11" fillId="0" borderId="44" xfId="0" applyFont="1" applyBorder="1" applyAlignment="1">
      <alignment horizontal="center" vertical="top" wrapText="1"/>
    </xf>
    <xf numFmtId="168" fontId="11" fillId="0" borderId="44" xfId="0" applyNumberFormat="1" applyFont="1" applyBorder="1" applyAlignment="1">
      <alignment horizontal="center" vertical="top" wrapText="1"/>
    </xf>
    <xf numFmtId="0" fontId="11" fillId="0" borderId="40" xfId="0" applyFont="1" applyBorder="1" applyAlignment="1">
      <alignment horizontal="center" vertical="top"/>
    </xf>
    <xf numFmtId="168" fontId="11" fillId="0" borderId="42" xfId="0" applyNumberFormat="1" applyFont="1" applyBorder="1" applyAlignment="1">
      <alignment horizontal="center" vertical="top" wrapText="1"/>
    </xf>
    <xf numFmtId="0" fontId="11" fillId="0" borderId="43" xfId="0" applyFont="1" applyBorder="1" applyAlignment="1">
      <alignment horizontal="center" vertical="top"/>
    </xf>
    <xf numFmtId="0" fontId="11" fillId="0" borderId="41" xfId="0" applyFont="1" applyBorder="1" applyAlignment="1">
      <alignment horizontal="left" vertical="top" wrapText="1"/>
    </xf>
    <xf numFmtId="0" fontId="13" fillId="0" borderId="42" xfId="0" applyFont="1" applyBorder="1" applyAlignment="1">
      <alignment horizontal="left" vertical="top" wrapText="1"/>
    </xf>
    <xf numFmtId="0" fontId="13" fillId="0" borderId="42" xfId="0" applyFont="1" applyBorder="1" applyAlignment="1">
      <alignment horizontal="center" vertical="top" wrapText="1"/>
    </xf>
    <xf numFmtId="165" fontId="13" fillId="0" borderId="42" xfId="0" applyNumberFormat="1" applyFont="1" applyBorder="1" applyAlignment="1">
      <alignment horizontal="center" vertical="top" wrapText="1"/>
    </xf>
    <xf numFmtId="167" fontId="13" fillId="0" borderId="42" xfId="0" applyNumberFormat="1" applyFont="1" applyBorder="1" applyAlignment="1">
      <alignment horizontal="center" vertical="top" wrapText="1"/>
    </xf>
    <xf numFmtId="0" fontId="13" fillId="0" borderId="43" xfId="0" applyFont="1" applyBorder="1" applyAlignment="1">
      <alignment horizontal="center" vertical="top" wrapText="1"/>
    </xf>
    <xf numFmtId="0" fontId="11" fillId="2" borderId="46" xfId="2" applyFont="1" applyFill="1" applyBorder="1" applyAlignment="1">
      <alignment vertical="top" wrapText="1"/>
    </xf>
    <xf numFmtId="0" fontId="24" fillId="0" borderId="2" xfId="2"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2" xfId="0" applyFont="1" applyFill="1" applyBorder="1" applyAlignment="1">
      <alignment horizontal="left" vertical="center" wrapText="1"/>
    </xf>
    <xf numFmtId="10" fontId="11" fillId="0" borderId="2" xfId="0" applyNumberFormat="1" applyFont="1" applyFill="1" applyBorder="1" applyAlignment="1">
      <alignment horizontal="center" vertical="top" wrapText="1"/>
    </xf>
    <xf numFmtId="0" fontId="11" fillId="0" borderId="5" xfId="2" applyFont="1" applyFill="1" applyBorder="1" applyAlignment="1">
      <alignment horizontal="left" vertical="top" wrapText="1"/>
    </xf>
    <xf numFmtId="167" fontId="6" fillId="0" borderId="2" xfId="0" applyNumberFormat="1" applyFont="1" applyFill="1" applyBorder="1" applyAlignment="1">
      <alignment horizontal="center" vertical="top" wrapText="1"/>
    </xf>
    <xf numFmtId="167" fontId="6" fillId="0" borderId="0" xfId="0" applyNumberFormat="1" applyFont="1" applyFill="1" applyBorder="1" applyAlignment="1">
      <alignment horizontal="center" vertical="top" wrapText="1"/>
    </xf>
    <xf numFmtId="0" fontId="11" fillId="0" borderId="2" xfId="0" applyFont="1" applyBorder="1" applyAlignment="1">
      <alignment horizontal="left" vertical="top" wrapText="1"/>
    </xf>
    <xf numFmtId="167"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47" xfId="0" applyFont="1" applyFill="1" applyBorder="1" applyAlignment="1">
      <alignment horizontal="left" vertical="top" wrapText="1"/>
    </xf>
    <xf numFmtId="0" fontId="7" fillId="0" borderId="4" xfId="0" applyFont="1" applyFill="1" applyBorder="1" applyAlignment="1">
      <alignment horizontal="left" vertical="top" wrapText="1"/>
    </xf>
    <xf numFmtId="0" fontId="11" fillId="0" borderId="2" xfId="0" applyFont="1" applyBorder="1" applyAlignment="1">
      <alignment horizontal="left" vertical="top" wrapText="1"/>
    </xf>
    <xf numFmtId="167"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2" xfId="0" applyFont="1" applyBorder="1" applyAlignment="1">
      <alignment horizontal="center" vertical="top" wrapText="1"/>
    </xf>
    <xf numFmtId="167" fontId="7" fillId="0" borderId="2" xfId="5" applyNumberFormat="1" applyFont="1" applyBorder="1" applyAlignment="1">
      <alignment horizontal="center" vertical="top" wrapText="1"/>
    </xf>
    <xf numFmtId="0" fontId="11" fillId="0" borderId="2" xfId="5"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29" xfId="0" applyFont="1" applyFill="1" applyBorder="1" applyAlignment="1">
      <alignment horizontal="left" vertical="top" wrapText="1"/>
    </xf>
    <xf numFmtId="0" fontId="24" fillId="0" borderId="2" xfId="0" applyFont="1" applyBorder="1" applyAlignment="1">
      <alignment horizontal="left" vertical="top" wrapText="1"/>
    </xf>
    <xf numFmtId="0" fontId="11" fillId="0" borderId="2" xfId="0" applyFont="1" applyFill="1" applyBorder="1" applyAlignment="1">
      <alignment horizontal="center" vertical="top" wrapText="1"/>
    </xf>
    <xf numFmtId="0" fontId="11" fillId="0" borderId="2" xfId="0" applyFont="1" applyFill="1" applyBorder="1" applyAlignment="1">
      <alignment horizontal="center" vertical="top" wrapText="1"/>
    </xf>
    <xf numFmtId="166" fontId="12" fillId="0" borderId="2" xfId="0" applyNumberFormat="1" applyFont="1" applyBorder="1" applyAlignment="1">
      <alignment horizontal="center" vertical="top" wrapText="1"/>
    </xf>
    <xf numFmtId="0" fontId="11" fillId="0" borderId="29" xfId="0" applyFont="1" applyFill="1" applyBorder="1" applyAlignment="1">
      <alignment horizontal="left" vertical="top" wrapText="1"/>
    </xf>
    <xf numFmtId="0" fontId="11" fillId="0" borderId="2" xfId="0" applyFont="1" applyFill="1" applyBorder="1" applyAlignment="1">
      <alignment horizontal="center"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0" fontId="11" fillId="0" borderId="5" xfId="0" applyFont="1" applyFill="1" applyBorder="1" applyAlignment="1">
      <alignment horizontal="left" vertical="top" wrapText="1"/>
    </xf>
    <xf numFmtId="0" fontId="11" fillId="0" borderId="5" xfId="0" applyFont="1" applyBorder="1" applyAlignment="1">
      <alignment vertical="top" wrapText="1"/>
    </xf>
    <xf numFmtId="0" fontId="11" fillId="0" borderId="2" xfId="0" applyFont="1" applyFill="1" applyBorder="1" applyAlignment="1">
      <alignment horizontal="center" vertical="top" wrapText="1"/>
    </xf>
    <xf numFmtId="0" fontId="11" fillId="0" borderId="5" xfId="0" applyFont="1" applyFill="1" applyBorder="1" applyAlignment="1">
      <alignment horizontal="center" vertical="top" wrapText="1"/>
    </xf>
    <xf numFmtId="167" fontId="11" fillId="0" borderId="2" xfId="0" applyNumberFormat="1" applyFont="1" applyFill="1" applyBorder="1" applyAlignment="1">
      <alignment horizontal="center"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0" fontId="11" fillId="0" borderId="47" xfId="0" applyFont="1" applyFill="1" applyBorder="1" applyAlignment="1">
      <alignment horizontal="center" vertical="top" wrapText="1"/>
    </xf>
    <xf numFmtId="0" fontId="11" fillId="0" borderId="2" xfId="0" applyFont="1" applyFill="1" applyBorder="1" applyAlignment="1">
      <alignment horizontal="center" vertical="top" wrapText="1"/>
    </xf>
    <xf numFmtId="49" fontId="11" fillId="0" borderId="6" xfId="0" applyNumberFormat="1" applyFont="1" applyFill="1" applyBorder="1" applyAlignment="1">
      <alignment horizontal="center" vertical="top" wrapText="1"/>
    </xf>
    <xf numFmtId="167" fontId="55" fillId="0" borderId="2" xfId="5" applyNumberFormat="1" applyFont="1" applyFill="1" applyBorder="1" applyAlignment="1">
      <alignment horizontal="center" vertical="top" wrapText="1"/>
    </xf>
    <xf numFmtId="167"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5" xfId="0" applyFont="1" applyFill="1" applyBorder="1" applyAlignment="1">
      <alignment horizontal="center" vertical="top" wrapText="1"/>
    </xf>
    <xf numFmtId="0" fontId="30" fillId="0" borderId="48" xfId="0" applyFont="1" applyFill="1" applyBorder="1" applyAlignment="1">
      <alignment vertical="top"/>
    </xf>
    <xf numFmtId="0" fontId="11" fillId="0" borderId="2" xfId="0" applyFont="1" applyBorder="1" applyAlignment="1">
      <alignment horizontal="center" vertical="top" wrapText="1"/>
    </xf>
    <xf numFmtId="0" fontId="11" fillId="0" borderId="29" xfId="0"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47" xfId="0" applyFont="1" applyBorder="1" applyAlignment="1">
      <alignment horizontal="center" vertical="top" wrapText="1"/>
    </xf>
    <xf numFmtId="0" fontId="11" fillId="2" borderId="47" xfId="0" applyFont="1" applyFill="1" applyBorder="1" applyAlignment="1">
      <alignment horizontal="left" vertical="top" wrapText="1"/>
    </xf>
    <xf numFmtId="165" fontId="11" fillId="0" borderId="47" xfId="0" applyNumberFormat="1" applyFont="1" applyBorder="1" applyAlignment="1">
      <alignment horizontal="center" vertical="top" wrapText="1"/>
    </xf>
    <xf numFmtId="165" fontId="11" fillId="0" borderId="29" xfId="0" applyNumberFormat="1" applyFont="1" applyFill="1" applyBorder="1" applyAlignment="1">
      <alignment horizontal="center" vertical="top" wrapText="1"/>
    </xf>
    <xf numFmtId="165" fontId="11" fillId="0" borderId="2" xfId="0" applyNumberFormat="1" applyFont="1" applyBorder="1" applyAlignment="1">
      <alignment horizontal="center" vertical="top" wrapText="1"/>
    </xf>
    <xf numFmtId="0" fontId="11" fillId="0" borderId="2" xfId="0" applyFont="1" applyBorder="1" applyAlignment="1">
      <alignment horizontal="center" vertical="top" wrapText="1"/>
    </xf>
    <xf numFmtId="0" fontId="11" fillId="0" borderId="5" xfId="2" applyFont="1" applyFill="1" applyBorder="1" applyAlignment="1">
      <alignment horizontal="left" vertical="top" wrapText="1"/>
    </xf>
    <xf numFmtId="0" fontId="11" fillId="0" borderId="2" xfId="0" applyFont="1" applyBorder="1" applyAlignment="1">
      <alignment horizontal="left" vertical="top" wrapText="1"/>
    </xf>
    <xf numFmtId="0" fontId="11" fillId="0" borderId="2" xfId="0" applyFont="1" applyBorder="1" applyAlignment="1">
      <alignment horizontal="left" vertical="top" wrapText="1"/>
    </xf>
    <xf numFmtId="0" fontId="21" fillId="0" borderId="2" xfId="0" applyFont="1" applyFill="1" applyBorder="1" applyAlignment="1">
      <alignment horizontal="left" vertical="top" wrapText="1"/>
    </xf>
    <xf numFmtId="0" fontId="11" fillId="0" borderId="47" xfId="0" applyFont="1" applyFill="1" applyBorder="1" applyAlignment="1">
      <alignment horizontal="center" vertical="top" wrapText="1"/>
    </xf>
    <xf numFmtId="0" fontId="11" fillId="0" borderId="29" xfId="0" applyFont="1" applyFill="1" applyBorder="1" applyAlignment="1">
      <alignment horizontal="center" vertical="top" wrapText="1"/>
    </xf>
    <xf numFmtId="0" fontId="12" fillId="0" borderId="29" xfId="0" applyFont="1" applyBorder="1" applyAlignment="1">
      <alignment horizontal="left" vertical="top" wrapText="1"/>
    </xf>
    <xf numFmtId="1" fontId="11" fillId="0" borderId="29" xfId="0" applyNumberFormat="1" applyFont="1" applyFill="1" applyBorder="1" applyAlignment="1">
      <alignment horizontal="center" vertical="top" wrapText="1"/>
    </xf>
    <xf numFmtId="0" fontId="12" fillId="0" borderId="2" xfId="0" applyFont="1" applyBorder="1" applyAlignment="1">
      <alignment horizontal="center" vertical="top" wrapText="1" readingOrder="1"/>
    </xf>
    <xf numFmtId="0" fontId="14" fillId="0" borderId="2" xfId="0" applyFont="1" applyBorder="1" applyAlignment="1">
      <alignment horizontal="center" vertical="top" wrapText="1" readingOrder="1"/>
    </xf>
    <xf numFmtId="0" fontId="12" fillId="0" borderId="2" xfId="0" applyFont="1" applyBorder="1" applyAlignment="1">
      <alignment horizontal="left" vertical="top" wrapText="1" readingOrder="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0" fontId="34" fillId="5" borderId="4" xfId="0" applyFont="1" applyFill="1" applyBorder="1" applyAlignment="1">
      <alignment horizontal="center" vertical="top"/>
    </xf>
    <xf numFmtId="0" fontId="34" fillId="5" borderId="3" xfId="0" applyFont="1" applyFill="1" applyBorder="1" applyAlignment="1">
      <alignment horizontal="center" vertical="top"/>
    </xf>
    <xf numFmtId="0" fontId="34" fillId="7" borderId="4" xfId="0" applyFont="1" applyFill="1" applyBorder="1" applyAlignment="1">
      <alignment horizontal="center" vertical="top"/>
    </xf>
    <xf numFmtId="0" fontId="34" fillId="5" borderId="4" xfId="0" applyFont="1" applyFill="1" applyBorder="1" applyAlignment="1">
      <alignment horizontal="center" vertical="top" wrapText="1"/>
    </xf>
    <xf numFmtId="0" fontId="34" fillId="0" borderId="4" xfId="0" applyFont="1" applyFill="1" applyBorder="1" applyAlignment="1">
      <alignment horizontal="center"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0" fontId="11" fillId="0" borderId="0" xfId="0" applyFont="1" applyFill="1" applyBorder="1" applyAlignment="1">
      <alignment vertical="top" wrapText="1"/>
    </xf>
    <xf numFmtId="0" fontId="11" fillId="0" borderId="4" xfId="0" applyFont="1" applyBorder="1" applyAlignment="1">
      <alignment horizontal="center" vertical="top"/>
    </xf>
    <xf numFmtId="167"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47" xfId="0" applyFont="1" applyFill="1" applyBorder="1" applyAlignment="1">
      <alignment horizontal="center"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167"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47" xfId="0" applyFont="1" applyFill="1" applyBorder="1" applyAlignment="1">
      <alignment vertical="top" wrapText="1"/>
    </xf>
    <xf numFmtId="0" fontId="11" fillId="0" borderId="2" xfId="0" applyFont="1" applyFill="1" applyBorder="1" applyAlignment="1">
      <alignment horizontal="center"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166" fontId="12" fillId="0" borderId="2" xfId="0" applyNumberFormat="1" applyFont="1" applyBorder="1" applyAlignment="1">
      <alignment horizontal="center" vertical="top"/>
    </xf>
    <xf numFmtId="0" fontId="11" fillId="0" borderId="29" xfId="0" applyFont="1" applyFill="1" applyBorder="1" applyAlignment="1">
      <alignment horizontal="left" vertical="top" wrapText="1"/>
    </xf>
    <xf numFmtId="0" fontId="11" fillId="0" borderId="2" xfId="0" applyFont="1" applyFill="1" applyBorder="1" applyAlignment="1">
      <alignment horizontal="center" vertical="top" wrapText="1"/>
    </xf>
    <xf numFmtId="0" fontId="12" fillId="0" borderId="5" xfId="0" applyFont="1" applyBorder="1" applyAlignment="1">
      <alignment horizontal="center" vertical="top" wrapText="1"/>
    </xf>
    <xf numFmtId="0" fontId="12" fillId="0" borderId="2" xfId="0" applyFont="1" applyBorder="1" applyAlignment="1">
      <alignment vertical="top" wrapText="1"/>
    </xf>
    <xf numFmtId="0" fontId="12" fillId="0" borderId="2" xfId="0" applyFont="1" applyBorder="1" applyAlignment="1">
      <alignment vertical="center" wrapText="1"/>
    </xf>
    <xf numFmtId="0" fontId="12" fillId="0" borderId="5" xfId="0" applyFont="1" applyBorder="1" applyAlignment="1">
      <alignment vertical="top" wrapText="1"/>
    </xf>
    <xf numFmtId="166" fontId="12" fillId="0" borderId="5" xfId="0" applyNumberFormat="1" applyFont="1" applyBorder="1" applyAlignment="1">
      <alignment horizontal="center" vertical="top" wrapText="1"/>
    </xf>
    <xf numFmtId="167" fontId="40" fillId="0" borderId="2" xfId="0" applyNumberFormat="1" applyFont="1" applyFill="1" applyBorder="1" applyAlignment="1">
      <alignment horizontal="center" vertical="top" wrapText="1"/>
    </xf>
    <xf numFmtId="0" fontId="12" fillId="0" borderId="5" xfId="0" applyFont="1" applyBorder="1" applyAlignment="1">
      <alignment horizontal="left" vertical="top" wrapText="1"/>
    </xf>
    <xf numFmtId="0" fontId="11" fillId="0" borderId="2" xfId="0" applyFont="1" applyFill="1" applyBorder="1" applyAlignment="1">
      <alignment horizontal="center" vertical="top" wrapText="1"/>
    </xf>
    <xf numFmtId="0" fontId="12" fillId="0" borderId="5" xfId="0" applyFont="1" applyBorder="1" applyAlignment="1">
      <alignment horizontal="center" vertical="top" wrapText="1"/>
    </xf>
    <xf numFmtId="167" fontId="12" fillId="0" borderId="44" xfId="0" applyNumberFormat="1" applyFont="1" applyBorder="1" applyAlignment="1">
      <alignment horizontal="center" vertical="top" wrapText="1"/>
    </xf>
    <xf numFmtId="0" fontId="12" fillId="0" borderId="44" xfId="0" applyFont="1" applyBorder="1" applyAlignment="1">
      <alignment horizontal="center" vertical="top" wrapText="1"/>
    </xf>
    <xf numFmtId="0" fontId="12" fillId="0" borderId="44" xfId="0" applyFont="1" applyBorder="1" applyAlignment="1">
      <alignment horizontal="left" vertical="top" wrapText="1"/>
    </xf>
    <xf numFmtId="0" fontId="12" fillId="0" borderId="49" xfId="0" applyFont="1" applyBorder="1" applyAlignment="1">
      <alignment horizontal="center" vertical="top" wrapText="1"/>
    </xf>
    <xf numFmtId="167" fontId="11" fillId="0" borderId="29" xfId="0" applyNumberFormat="1" applyFont="1" applyFill="1" applyBorder="1" applyAlignment="1">
      <alignment horizontal="center" vertical="top" wrapText="1"/>
    </xf>
    <xf numFmtId="0" fontId="16" fillId="0" borderId="9" xfId="0" applyFont="1" applyBorder="1" applyAlignment="1">
      <alignment horizontal="center" vertical="top" wrapText="1"/>
    </xf>
    <xf numFmtId="167" fontId="11" fillId="0" borderId="5" xfId="0" applyNumberFormat="1" applyFont="1" applyFill="1" applyBorder="1" applyAlignment="1">
      <alignment horizontal="center" vertical="top" wrapText="1"/>
    </xf>
    <xf numFmtId="167" fontId="16" fillId="0" borderId="9" xfId="0" applyNumberFormat="1" applyFont="1" applyBorder="1" applyAlignment="1">
      <alignment horizontal="center" vertical="top" wrapText="1"/>
    </xf>
    <xf numFmtId="167" fontId="12" fillId="0" borderId="2" xfId="0" applyNumberFormat="1" applyFont="1" applyBorder="1" applyAlignment="1">
      <alignment horizontal="center" vertical="top" wrapText="1"/>
    </xf>
    <xf numFmtId="167" fontId="7" fillId="0" borderId="0" xfId="0" applyNumberFormat="1" applyFont="1" applyFill="1" applyAlignment="1">
      <alignment vertical="top" wrapText="1"/>
    </xf>
    <xf numFmtId="0" fontId="11" fillId="0" borderId="29" xfId="0" applyFont="1" applyBorder="1" applyAlignment="1">
      <alignment horizontal="left" vertical="top" wrapText="1"/>
    </xf>
    <xf numFmtId="0" fontId="11" fillId="0" borderId="29" xfId="2"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2" xfId="0" applyFont="1" applyBorder="1" applyAlignment="1">
      <alignment horizontal="left" vertical="top" wrapText="1"/>
    </xf>
    <xf numFmtId="0" fontId="16" fillId="0" borderId="47" xfId="0" applyFont="1" applyFill="1" applyBorder="1" applyAlignment="1">
      <alignment horizontal="center" vertical="top" wrapText="1"/>
    </xf>
    <xf numFmtId="0" fontId="11" fillId="0" borderId="0" xfId="0" applyFont="1" applyAlignment="1">
      <alignment vertical="top" wrapText="1"/>
    </xf>
    <xf numFmtId="0" fontId="16" fillId="0" borderId="16" xfId="0" applyFont="1" applyFill="1" applyBorder="1" applyAlignment="1">
      <alignment horizontal="center" vertical="top" wrapText="1"/>
    </xf>
    <xf numFmtId="0" fontId="11" fillId="0" borderId="29" xfId="2" applyFont="1" applyFill="1" applyBorder="1" applyAlignment="1">
      <alignment vertical="top" wrapText="1"/>
    </xf>
    <xf numFmtId="0" fontId="11" fillId="0" borderId="47" xfId="2" applyFont="1" applyFill="1" applyBorder="1" applyAlignment="1">
      <alignment vertical="top" wrapText="1"/>
    </xf>
    <xf numFmtId="0" fontId="11" fillId="0" borderId="5" xfId="2" applyFont="1" applyFill="1" applyBorder="1" applyAlignment="1">
      <alignment vertical="top" wrapText="1"/>
    </xf>
    <xf numFmtId="0" fontId="13" fillId="0" borderId="5" xfId="0" applyFont="1" applyBorder="1" applyAlignment="1">
      <alignment horizontal="left" vertical="top" wrapText="1"/>
    </xf>
    <xf numFmtId="0" fontId="57" fillId="0" borderId="2" xfId="0" applyFont="1" applyBorder="1" applyAlignment="1">
      <alignment horizontal="left" vertical="top" wrapText="1"/>
    </xf>
    <xf numFmtId="0" fontId="11" fillId="0" borderId="47" xfId="0" applyFont="1" applyFill="1" applyBorder="1" applyAlignment="1">
      <alignment horizontal="center" vertical="top" wrapText="1"/>
    </xf>
    <xf numFmtId="0" fontId="11" fillId="0" borderId="2" xfId="0" applyFont="1" applyBorder="1" applyAlignment="1">
      <alignment horizontal="center" vertical="top" wrapText="1"/>
    </xf>
    <xf numFmtId="0" fontId="11" fillId="0" borderId="47" xfId="0" applyFont="1" applyFill="1" applyBorder="1" applyAlignment="1">
      <alignment horizontal="center" vertical="top" wrapText="1"/>
    </xf>
    <xf numFmtId="0" fontId="11" fillId="0" borderId="2" xfId="0" applyFont="1" applyBorder="1" applyAlignment="1">
      <alignment horizontal="center" vertical="top" wrapText="1"/>
    </xf>
    <xf numFmtId="167" fontId="11" fillId="0" borderId="0" xfId="0" applyNumberFormat="1" applyFont="1" applyFill="1" applyBorder="1" applyAlignment="1">
      <alignment horizontal="center" vertical="top" wrapText="1"/>
    </xf>
    <xf numFmtId="167" fontId="11" fillId="0" borderId="0" xfId="0" applyNumberFormat="1" applyFont="1" applyFill="1" applyBorder="1" applyAlignment="1">
      <alignment horizontal="left" vertical="top" wrapText="1"/>
    </xf>
    <xf numFmtId="0" fontId="11" fillId="2" borderId="47" xfId="0" applyFont="1" applyFill="1" applyBorder="1" applyAlignment="1">
      <alignment horizontal="left" vertical="top" wrapText="1"/>
    </xf>
    <xf numFmtId="0" fontId="14" fillId="5" borderId="2" xfId="0" applyFont="1" applyFill="1" applyBorder="1" applyAlignment="1">
      <alignment horizontal="left" vertical="top" wrapText="1"/>
    </xf>
    <xf numFmtId="0" fontId="11" fillId="0" borderId="5" xfId="2" applyFont="1" applyFill="1" applyBorder="1" applyAlignment="1">
      <alignment horizontal="left" vertical="top" wrapText="1"/>
    </xf>
    <xf numFmtId="167"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0" fontId="57" fillId="0" borderId="5" xfId="0" applyFont="1" applyBorder="1" applyAlignment="1">
      <alignment horizontal="left" vertical="top" wrapText="1"/>
    </xf>
    <xf numFmtId="167"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167"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0" fontId="13" fillId="0" borderId="0" xfId="0" applyFont="1" applyFill="1" applyBorder="1" applyAlignment="1">
      <alignment horizontal="center" vertical="top"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2" fillId="0" borderId="20" xfId="0" applyFont="1" applyBorder="1" applyAlignment="1">
      <alignment horizontal="center" vertical="top" wrapText="1"/>
    </xf>
    <xf numFmtId="0" fontId="12" fillId="0" borderId="5" xfId="0" applyFont="1" applyBorder="1" applyAlignment="1">
      <alignment horizontal="center" vertical="top" wrapText="1"/>
    </xf>
    <xf numFmtId="0" fontId="11" fillId="0" borderId="2" xfId="0" applyFont="1" applyFill="1" applyBorder="1" applyAlignment="1">
      <alignment horizontal="center" vertical="top" wrapText="1"/>
    </xf>
    <xf numFmtId="166" fontId="11" fillId="0" borderId="0" xfId="0" applyNumberFormat="1" applyFont="1" applyBorder="1" applyAlignment="1">
      <alignment horizontal="center" vertical="top"/>
    </xf>
    <xf numFmtId="168" fontId="11" fillId="0" borderId="20" xfId="0" applyNumberFormat="1" applyFont="1" applyFill="1" applyBorder="1" applyAlignment="1">
      <alignment horizontal="center" vertical="top" wrapText="1"/>
    </xf>
    <xf numFmtId="166" fontId="11" fillId="0" borderId="20" xfId="0" applyNumberFormat="1" applyFont="1" applyBorder="1" applyAlignment="1">
      <alignment horizontal="center" vertical="top" wrapText="1"/>
    </xf>
    <xf numFmtId="167" fontId="13" fillId="0" borderId="20" xfId="0" applyNumberFormat="1" applyFont="1" applyFill="1" applyBorder="1" applyAlignment="1">
      <alignment horizontal="center" vertical="top"/>
    </xf>
    <xf numFmtId="168" fontId="11" fillId="0" borderId="29" xfId="0" applyNumberFormat="1" applyFont="1" applyBorder="1" applyAlignment="1">
      <alignment horizontal="center" vertical="top" wrapText="1"/>
    </xf>
    <xf numFmtId="167" fontId="11" fillId="0" borderId="16" xfId="0" applyNumberFormat="1" applyFont="1" applyFill="1" applyBorder="1" applyAlignment="1">
      <alignment horizontal="center" vertical="top" wrapText="1"/>
    </xf>
    <xf numFmtId="167" fontId="21" fillId="0" borderId="16" xfId="0" applyNumberFormat="1" applyFont="1" applyFill="1" applyBorder="1" applyAlignment="1">
      <alignment horizontal="center" vertical="top" wrapText="1"/>
    </xf>
    <xf numFmtId="167" fontId="44" fillId="0" borderId="16" xfId="0" applyNumberFormat="1" applyFont="1" applyFill="1" applyBorder="1" applyAlignment="1">
      <alignment horizontal="center" vertical="top" wrapText="1"/>
    </xf>
    <xf numFmtId="167" fontId="11" fillId="0" borderId="16" xfId="0" applyNumberFormat="1" applyFont="1" applyBorder="1" applyAlignment="1">
      <alignment horizontal="center" vertical="top" wrapText="1"/>
    </xf>
    <xf numFmtId="167" fontId="15" fillId="0" borderId="16" xfId="0" applyNumberFormat="1" applyFont="1" applyFill="1" applyBorder="1" applyAlignment="1">
      <alignment horizontal="center" vertical="top" wrapText="1"/>
    </xf>
    <xf numFmtId="0" fontId="11" fillId="0" borderId="30" xfId="0" applyFont="1" applyFill="1" applyBorder="1" applyAlignment="1">
      <alignment horizontal="center" vertical="top" wrapText="1"/>
    </xf>
    <xf numFmtId="168" fontId="11" fillId="0" borderId="11" xfId="0" applyNumberFormat="1" applyFont="1" applyFill="1" applyBorder="1" applyAlignment="1">
      <alignment horizontal="center" vertical="top" wrapText="1"/>
    </xf>
    <xf numFmtId="168" fontId="11" fillId="0" borderId="37" xfId="0" applyNumberFormat="1" applyFont="1" applyFill="1" applyBorder="1" applyAlignment="1">
      <alignment horizontal="center" vertical="top" wrapText="1"/>
    </xf>
    <xf numFmtId="168" fontId="11" fillId="0" borderId="0" xfId="0" applyNumberFormat="1" applyFont="1" applyFill="1" applyBorder="1" applyAlignment="1">
      <alignment horizontal="center" vertical="top" wrapText="1"/>
    </xf>
    <xf numFmtId="167" fontId="26" fillId="0" borderId="20" xfId="5" applyNumberFormat="1" applyFont="1" applyBorder="1" applyAlignment="1">
      <alignment horizontal="center" vertical="top" wrapText="1"/>
    </xf>
    <xf numFmtId="168" fontId="11" fillId="0" borderId="16" xfId="0" applyNumberFormat="1" applyFont="1" applyFill="1" applyBorder="1" applyAlignment="1">
      <alignment horizontal="center" vertical="top" wrapText="1"/>
    </xf>
    <xf numFmtId="167" fontId="13" fillId="4" borderId="16" xfId="0" applyNumberFormat="1" applyFont="1" applyFill="1" applyBorder="1" applyAlignment="1">
      <alignment horizontal="center" vertical="top" wrapText="1"/>
    </xf>
    <xf numFmtId="167" fontId="39" fillId="0" borderId="0" xfId="0" applyNumberFormat="1" applyFont="1" applyFill="1" applyBorder="1" applyAlignment="1">
      <alignment horizontal="center" vertical="top" wrapText="1"/>
    </xf>
    <xf numFmtId="166" fontId="13" fillId="0" borderId="2" xfId="0" applyNumberFormat="1" applyFont="1" applyFill="1" applyBorder="1" applyAlignment="1">
      <alignment horizontal="left" vertical="top" wrapText="1"/>
    </xf>
    <xf numFmtId="167" fontId="11" fillId="0" borderId="2" xfId="0" applyNumberFormat="1" applyFont="1" applyFill="1" applyBorder="1" applyAlignment="1">
      <alignment horizontal="left" vertical="top" wrapText="1"/>
    </xf>
    <xf numFmtId="164" fontId="11" fillId="0" borderId="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54" xfId="0" applyFont="1" applyFill="1" applyBorder="1" applyAlignment="1">
      <alignment horizontal="center" vertical="top" wrapText="1"/>
    </xf>
    <xf numFmtId="0" fontId="16" fillId="0" borderId="55" xfId="0" applyFont="1" applyBorder="1" applyAlignment="1">
      <alignment horizontal="center" vertical="top" wrapText="1"/>
    </xf>
    <xf numFmtId="165" fontId="7" fillId="0" borderId="0" xfId="0" applyNumberFormat="1" applyFont="1" applyFill="1" applyAlignment="1">
      <alignment vertical="top" wrapText="1"/>
    </xf>
    <xf numFmtId="0" fontId="11" fillId="0" borderId="2" xfId="0" applyFont="1" applyFill="1" applyBorder="1" applyAlignment="1">
      <alignment horizontal="center" vertical="top" wrapText="1"/>
    </xf>
    <xf numFmtId="0" fontId="11" fillId="0" borderId="2" xfId="0" applyFont="1" applyFill="1" applyBorder="1" applyAlignment="1">
      <alignment horizontal="center" vertical="top" wrapText="1"/>
    </xf>
    <xf numFmtId="0" fontId="50" fillId="0" borderId="2" xfId="0" applyFont="1" applyBorder="1" applyAlignment="1">
      <alignment horizontal="center" vertical="top" wrapText="1"/>
    </xf>
    <xf numFmtId="0" fontId="11" fillId="0" borderId="2" xfId="0"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2" xfId="0" applyFont="1" applyBorder="1" applyAlignment="1">
      <alignment horizontal="center" vertical="top" wrapText="1"/>
    </xf>
    <xf numFmtId="0" fontId="11" fillId="0" borderId="2" xfId="0" applyFont="1" applyFill="1" applyBorder="1" applyAlignment="1">
      <alignment horizontal="center" vertical="top" wrapText="1"/>
    </xf>
    <xf numFmtId="0" fontId="12" fillId="0" borderId="2" xfId="0" applyFont="1" applyFill="1" applyBorder="1" applyAlignment="1">
      <alignment horizontal="center" vertical="top"/>
    </xf>
    <xf numFmtId="165" fontId="11" fillId="0" borderId="25" xfId="0" applyNumberFormat="1" applyFont="1" applyBorder="1" applyAlignment="1">
      <alignment horizontal="center" wrapText="1"/>
    </xf>
    <xf numFmtId="0" fontId="11" fillId="0" borderId="2" xfId="0"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29" xfId="0" applyFont="1" applyFill="1" applyBorder="1" applyAlignment="1">
      <alignment horizontal="center" vertical="top" wrapText="1"/>
    </xf>
    <xf numFmtId="0" fontId="11" fillId="0" borderId="2" xfId="0" applyFont="1" applyFill="1" applyBorder="1" applyAlignment="1">
      <alignment horizontal="center" vertical="top" wrapText="1"/>
    </xf>
    <xf numFmtId="167" fontId="11" fillId="0" borderId="2" xfId="0" applyNumberFormat="1" applyFont="1" applyFill="1" applyBorder="1" applyAlignment="1">
      <alignment horizontal="center"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0" fontId="11" fillId="0" borderId="29" xfId="2" applyFont="1" applyFill="1" applyBorder="1" applyAlignment="1">
      <alignment horizontal="left" vertical="top" wrapText="1"/>
    </xf>
    <xf numFmtId="0" fontId="11" fillId="0" borderId="16" xfId="0"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5" xfId="0" applyFont="1" applyFill="1" applyBorder="1" applyAlignment="1">
      <alignment horizontal="center" vertical="top" wrapText="1"/>
    </xf>
    <xf numFmtId="0" fontId="11" fillId="0" borderId="9" xfId="0" applyFont="1" applyBorder="1" applyAlignment="1">
      <alignment horizontal="center" vertical="top"/>
    </xf>
    <xf numFmtId="0" fontId="11" fillId="0" borderId="9" xfId="0" applyFont="1" applyBorder="1" applyAlignment="1">
      <alignment horizontal="left" vertical="top" wrapText="1"/>
    </xf>
    <xf numFmtId="0" fontId="11" fillId="0" borderId="9" xfId="0" applyFont="1" applyBorder="1" applyAlignment="1">
      <alignment horizontal="center" vertical="top" wrapText="1"/>
    </xf>
    <xf numFmtId="167" fontId="11" fillId="0" borderId="9" xfId="0" applyNumberFormat="1" applyFont="1" applyBorder="1" applyAlignment="1">
      <alignment horizontal="center" vertical="top" wrapText="1"/>
    </xf>
    <xf numFmtId="165" fontId="24" fillId="0" borderId="9" xfId="0" applyNumberFormat="1" applyFont="1" applyBorder="1" applyAlignment="1">
      <alignment horizontal="center" vertical="top" wrapText="1"/>
    </xf>
    <xf numFmtId="165" fontId="11" fillId="0" borderId="13" xfId="0" applyNumberFormat="1" applyFont="1" applyBorder="1" applyAlignment="1">
      <alignment horizontal="center" vertical="top" wrapText="1"/>
    </xf>
    <xf numFmtId="0" fontId="11" fillId="0" borderId="42" xfId="0" applyFont="1" applyBorder="1" applyAlignment="1">
      <alignment horizontal="center" vertical="top"/>
    </xf>
    <xf numFmtId="0" fontId="11" fillId="4" borderId="28" xfId="0" applyFont="1" applyFill="1" applyBorder="1" applyAlignment="1">
      <alignment horizontal="center" vertical="top"/>
    </xf>
    <xf numFmtId="0" fontId="11" fillId="0" borderId="56" xfId="0" applyFont="1" applyFill="1" applyBorder="1" applyAlignment="1">
      <alignment horizontal="left" vertical="top" wrapText="1"/>
    </xf>
    <xf numFmtId="0" fontId="11" fillId="0" borderId="56" xfId="0" applyFont="1" applyFill="1" applyBorder="1" applyAlignment="1">
      <alignment horizontal="center" vertical="top" wrapText="1"/>
    </xf>
    <xf numFmtId="167" fontId="11" fillId="4" borderId="56" xfId="0" applyNumberFormat="1" applyFont="1" applyFill="1" applyBorder="1" applyAlignment="1">
      <alignment horizontal="center" vertical="top" wrapText="1"/>
    </xf>
    <xf numFmtId="166" fontId="11" fillId="4" borderId="56" xfId="0" applyNumberFormat="1" applyFont="1" applyFill="1" applyBorder="1" applyAlignment="1">
      <alignment horizontal="center" vertical="top" wrapText="1"/>
    </xf>
    <xf numFmtId="0" fontId="7" fillId="4" borderId="56" xfId="0" applyFont="1" applyFill="1" applyBorder="1" applyAlignment="1">
      <alignment horizontal="center" vertical="top" wrapText="1"/>
    </xf>
    <xf numFmtId="0" fontId="11" fillId="4" borderId="57" xfId="0" applyFont="1" applyFill="1" applyBorder="1" applyAlignment="1">
      <alignment horizontal="center" vertical="top" wrapText="1"/>
    </xf>
    <xf numFmtId="0" fontId="11" fillId="4" borderId="56" xfId="0" applyFont="1" applyFill="1" applyBorder="1" applyAlignment="1">
      <alignment horizontal="left" vertical="top" wrapText="1"/>
    </xf>
    <xf numFmtId="0" fontId="11" fillId="4" borderId="42" xfId="0" applyFont="1" applyFill="1" applyBorder="1" applyAlignment="1">
      <alignment horizontal="center" vertical="top" wrapText="1"/>
    </xf>
    <xf numFmtId="0" fontId="11" fillId="4" borderId="56" xfId="0" applyFont="1" applyFill="1" applyBorder="1" applyAlignment="1">
      <alignment horizontal="center" vertical="top"/>
    </xf>
    <xf numFmtId="0" fontId="16" fillId="0" borderId="56" xfId="0" applyNumberFormat="1" applyFont="1" applyFill="1" applyBorder="1" applyAlignment="1">
      <alignment horizontal="center" vertical="top" wrapText="1"/>
    </xf>
    <xf numFmtId="0" fontId="11" fillId="0" borderId="57" xfId="0" applyFont="1" applyFill="1" applyBorder="1" applyAlignment="1">
      <alignment horizontal="center" vertical="top" wrapText="1"/>
    </xf>
    <xf numFmtId="0" fontId="34" fillId="5" borderId="2" xfId="0" applyFont="1" applyFill="1" applyBorder="1" applyAlignment="1">
      <alignment horizontal="center" vertical="top" wrapText="1"/>
    </xf>
    <xf numFmtId="0" fontId="11" fillId="0" borderId="5" xfId="0" applyFont="1" applyBorder="1" applyAlignment="1">
      <alignment horizontal="left" vertical="top" wrapText="1"/>
    </xf>
    <xf numFmtId="0" fontId="11" fillId="0" borderId="47" xfId="0" applyFont="1" applyBorder="1" applyAlignment="1">
      <alignment horizontal="center" vertical="top" wrapText="1" readingOrder="1"/>
    </xf>
    <xf numFmtId="167" fontId="11" fillId="0" borderId="2" xfId="0" applyNumberFormat="1" applyFont="1" applyFill="1" applyBorder="1" applyAlignment="1">
      <alignment horizontal="center"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0" fontId="11" fillId="0" borderId="5" xfId="2" applyFont="1" applyFill="1" applyBorder="1" applyAlignment="1">
      <alignment horizontal="left" vertical="top" wrapText="1"/>
    </xf>
    <xf numFmtId="0" fontId="11" fillId="0" borderId="2" xfId="0" applyFont="1" applyFill="1" applyBorder="1" applyAlignment="1">
      <alignment horizontal="center" vertical="top" wrapText="1"/>
    </xf>
    <xf numFmtId="0" fontId="11" fillId="0" borderId="47" xfId="0" applyFont="1" applyFill="1" applyBorder="1" applyAlignment="1">
      <alignment horizontal="center" vertical="top" wrapText="1"/>
    </xf>
    <xf numFmtId="49" fontId="12" fillId="0" borderId="2" xfId="0" applyNumberFormat="1" applyFont="1" applyBorder="1" applyAlignment="1">
      <alignment horizontal="center" vertical="top" wrapText="1"/>
    </xf>
    <xf numFmtId="0" fontId="12" fillId="0" borderId="20" xfId="0" applyFont="1" applyFill="1" applyBorder="1" applyAlignment="1">
      <alignment horizontal="left" vertical="top" wrapText="1"/>
    </xf>
    <xf numFmtId="0" fontId="12" fillId="0" borderId="2" xfId="0" applyFont="1" applyFill="1" applyBorder="1" applyAlignment="1">
      <alignment horizontal="center" vertical="top" wrapText="1" readingOrder="1"/>
    </xf>
    <xf numFmtId="0" fontId="12" fillId="0" borderId="2" xfId="0" applyFont="1" applyFill="1" applyBorder="1" applyAlignment="1">
      <alignment horizontal="center" vertical="top" wrapText="1"/>
    </xf>
    <xf numFmtId="1" fontId="12" fillId="0" borderId="2" xfId="0" applyNumberFormat="1" applyFont="1" applyFill="1" applyBorder="1" applyAlignment="1">
      <alignment horizontal="center" vertical="top" wrapText="1"/>
    </xf>
    <xf numFmtId="167" fontId="11" fillId="0" borderId="2" xfId="0" applyNumberFormat="1" applyFont="1" applyFill="1" applyBorder="1" applyAlignment="1">
      <alignment horizontal="center" vertical="top" wrapText="1"/>
    </xf>
    <xf numFmtId="167" fontId="13" fillId="5" borderId="2" xfId="0" applyNumberFormat="1" applyFont="1" applyFill="1" applyBorder="1" applyAlignment="1">
      <alignment horizontal="center" vertical="top" wrapText="1"/>
    </xf>
    <xf numFmtId="166" fontId="13" fillId="5" borderId="2" xfId="0" applyNumberFormat="1" applyFont="1" applyFill="1" applyBorder="1" applyAlignment="1">
      <alignment horizontal="center" vertical="top" wrapText="1"/>
    </xf>
    <xf numFmtId="167"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166" fontId="21" fillId="0" borderId="2" xfId="0" applyNumberFormat="1" applyFont="1" applyFill="1" applyBorder="1" applyAlignment="1">
      <alignment horizontal="center" vertical="top" wrapText="1"/>
    </xf>
    <xf numFmtId="0" fontId="58" fillId="0" borderId="2" xfId="0" applyFont="1" applyFill="1" applyBorder="1" applyAlignment="1">
      <alignment horizontal="center" vertical="top" wrapText="1"/>
    </xf>
    <xf numFmtId="0" fontId="21" fillId="0" borderId="2" xfId="0" applyFont="1" applyFill="1" applyBorder="1" applyAlignment="1">
      <alignment vertical="top" wrapText="1"/>
    </xf>
    <xf numFmtId="0" fontId="59" fillId="0" borderId="2" xfId="0" applyFont="1" applyFill="1" applyBorder="1" applyAlignment="1">
      <alignment horizontal="center" vertical="top" wrapText="1"/>
    </xf>
    <xf numFmtId="166" fontId="21" fillId="0" borderId="2" xfId="0" applyNumberFormat="1" applyFont="1" applyBorder="1" applyAlignment="1">
      <alignment horizontal="center" vertical="top" wrapText="1"/>
    </xf>
    <xf numFmtId="167" fontId="21" fillId="0" borderId="2" xfId="0" applyNumberFormat="1" applyFont="1" applyBorder="1" applyAlignment="1">
      <alignment horizontal="center" vertical="top" wrapText="1"/>
    </xf>
    <xf numFmtId="167" fontId="21" fillId="5" borderId="2" xfId="0" applyNumberFormat="1" applyFont="1" applyFill="1" applyBorder="1" applyAlignment="1">
      <alignment horizontal="center" vertical="top" wrapText="1"/>
    </xf>
    <xf numFmtId="167" fontId="58" fillId="0" borderId="2" xfId="0" applyNumberFormat="1" applyFont="1" applyBorder="1" applyAlignment="1">
      <alignment horizontal="center" vertical="center" wrapText="1"/>
    </xf>
    <xf numFmtId="167" fontId="21" fillId="0" borderId="9" xfId="0" applyNumberFormat="1" applyFont="1" applyBorder="1" applyAlignment="1">
      <alignment horizontal="center" vertical="top" wrapText="1"/>
    </xf>
    <xf numFmtId="167" fontId="21" fillId="0" borderId="24" xfId="0" applyNumberFormat="1" applyFont="1" applyBorder="1" applyAlignment="1">
      <alignment horizontal="center" vertical="top" wrapText="1"/>
    </xf>
    <xf numFmtId="167" fontId="21" fillId="4" borderId="24" xfId="0" applyNumberFormat="1" applyFont="1" applyFill="1" applyBorder="1" applyAlignment="1">
      <alignment horizontal="center" vertical="top" wrapText="1"/>
    </xf>
    <xf numFmtId="0" fontId="21" fillId="4" borderId="24" xfId="0" applyFont="1" applyFill="1" applyBorder="1" applyAlignment="1">
      <alignment horizontal="center" vertical="top" wrapText="1"/>
    </xf>
    <xf numFmtId="167" fontId="21" fillId="4" borderId="42" xfId="0" applyNumberFormat="1" applyFont="1" applyFill="1" applyBorder="1" applyAlignment="1">
      <alignment horizontal="center" vertical="top" wrapText="1"/>
    </xf>
    <xf numFmtId="0" fontId="21" fillId="4" borderId="9" xfId="0" applyFont="1" applyFill="1" applyBorder="1" applyAlignment="1">
      <alignment horizontal="center" vertical="top" wrapText="1"/>
    </xf>
    <xf numFmtId="0" fontId="21" fillId="4" borderId="42" xfId="0" applyFont="1" applyFill="1" applyBorder="1" applyAlignment="1">
      <alignment horizontal="center" vertical="top" wrapText="1"/>
    </xf>
    <xf numFmtId="167" fontId="21" fillId="0" borderId="2" xfId="0" applyNumberFormat="1" applyFont="1" applyFill="1" applyBorder="1" applyAlignment="1">
      <alignment horizontal="center" vertical="top"/>
    </xf>
    <xf numFmtId="167" fontId="21" fillId="0" borderId="5" xfId="0" applyNumberFormat="1" applyFont="1" applyFill="1" applyBorder="1" applyAlignment="1">
      <alignment horizontal="center" vertical="top"/>
    </xf>
    <xf numFmtId="167" fontId="58" fillId="0" borderId="2" xfId="0" applyNumberFormat="1" applyFont="1" applyFill="1" applyBorder="1" applyAlignment="1">
      <alignment horizontal="center" vertical="top"/>
    </xf>
    <xf numFmtId="168" fontId="21" fillId="0" borderId="2" xfId="0" applyNumberFormat="1" applyFont="1" applyFill="1" applyBorder="1" applyAlignment="1">
      <alignment horizontal="center" vertical="top" wrapText="1"/>
    </xf>
    <xf numFmtId="168" fontId="21" fillId="0" borderId="9" xfId="0" applyNumberFormat="1" applyFont="1" applyFill="1" applyBorder="1" applyAlignment="1">
      <alignment horizontal="center" vertical="top" wrapText="1"/>
    </xf>
    <xf numFmtId="168" fontId="21" fillId="0" borderId="31" xfId="0" applyNumberFormat="1" applyFont="1" applyFill="1" applyBorder="1" applyAlignment="1">
      <alignment horizontal="center" vertical="top" wrapText="1"/>
    </xf>
    <xf numFmtId="168" fontId="21" fillId="0" borderId="24" xfId="0" applyNumberFormat="1" applyFont="1" applyBorder="1" applyAlignment="1">
      <alignment horizontal="center" vertical="top" wrapText="1"/>
    </xf>
    <xf numFmtId="168" fontId="21" fillId="0" borderId="42" xfId="0" applyNumberFormat="1" applyFont="1" applyBorder="1" applyAlignment="1">
      <alignment horizontal="center" vertical="top" wrapText="1"/>
    </xf>
    <xf numFmtId="168" fontId="21" fillId="0" borderId="44" xfId="0" applyNumberFormat="1" applyFont="1" applyBorder="1" applyAlignment="1">
      <alignment horizontal="center" vertical="top" wrapText="1"/>
    </xf>
    <xf numFmtId="167" fontId="60" fillId="4" borderId="2" xfId="0" applyNumberFormat="1" applyFont="1" applyFill="1" applyBorder="1" applyAlignment="1">
      <alignment horizontal="center" vertical="top"/>
    </xf>
    <xf numFmtId="167" fontId="60" fillId="2" borderId="2" xfId="0" applyNumberFormat="1" applyFont="1" applyFill="1" applyBorder="1" applyAlignment="1">
      <alignment horizontal="center" vertical="top"/>
    </xf>
    <xf numFmtId="167" fontId="60" fillId="0" borderId="2" xfId="0" applyNumberFormat="1" applyFont="1" applyBorder="1" applyAlignment="1">
      <alignment horizontal="center" vertical="top"/>
    </xf>
    <xf numFmtId="167" fontId="21" fillId="4" borderId="2" xfId="0" applyNumberFormat="1" applyFont="1" applyFill="1" applyBorder="1" applyAlignment="1">
      <alignment horizontal="center" vertical="top"/>
    </xf>
    <xf numFmtId="167" fontId="21" fillId="0" borderId="2" xfId="0" applyNumberFormat="1" applyFont="1" applyBorder="1" applyAlignment="1">
      <alignment horizontal="center" vertical="top"/>
    </xf>
    <xf numFmtId="167" fontId="60" fillId="0" borderId="2" xfId="0" applyNumberFormat="1" applyFont="1" applyFill="1" applyBorder="1" applyAlignment="1">
      <alignment horizontal="center" vertical="top"/>
    </xf>
    <xf numFmtId="167" fontId="60" fillId="0" borderId="2" xfId="0" applyNumberFormat="1" applyFont="1" applyFill="1" applyBorder="1" applyAlignment="1">
      <alignment horizontal="center" vertical="top" wrapText="1"/>
    </xf>
    <xf numFmtId="167" fontId="61" fillId="0" borderId="2" xfId="0" applyNumberFormat="1" applyFont="1" applyFill="1" applyBorder="1" applyAlignment="1">
      <alignment vertical="top" wrapText="1"/>
    </xf>
    <xf numFmtId="167" fontId="61" fillId="0" borderId="2" xfId="0" applyNumberFormat="1" applyFont="1" applyFill="1" applyBorder="1" applyAlignment="1">
      <alignment horizontal="center" vertical="top" wrapText="1"/>
    </xf>
    <xf numFmtId="167" fontId="60" fillId="6" borderId="2" xfId="0" applyNumberFormat="1" applyFont="1" applyFill="1" applyBorder="1" applyAlignment="1">
      <alignment horizontal="center" vertical="top" wrapText="1"/>
    </xf>
    <xf numFmtId="167" fontId="62" fillId="0" borderId="2" xfId="0" applyNumberFormat="1" applyFont="1" applyFill="1" applyBorder="1" applyAlignment="1">
      <alignment horizontal="center" vertical="top"/>
    </xf>
    <xf numFmtId="167" fontId="62" fillId="0" borderId="29" xfId="0" applyNumberFormat="1" applyFont="1" applyFill="1" applyBorder="1" applyAlignment="1">
      <alignment horizontal="center" vertical="top"/>
    </xf>
    <xf numFmtId="167" fontId="62" fillId="0" borderId="20" xfId="0" applyNumberFormat="1" applyFont="1" applyFill="1" applyBorder="1" applyAlignment="1">
      <alignment horizontal="center" vertical="top"/>
    </xf>
    <xf numFmtId="0" fontId="21" fillId="0" borderId="47" xfId="0" applyFont="1" applyFill="1" applyBorder="1" applyAlignment="1">
      <alignment horizontal="left" vertical="top" wrapText="1"/>
    </xf>
    <xf numFmtId="0" fontId="58" fillId="0" borderId="2" xfId="0" applyFont="1" applyFill="1" applyBorder="1" applyAlignment="1">
      <alignment horizontal="center" vertical="center"/>
    </xf>
    <xf numFmtId="168" fontId="21" fillId="0" borderId="2" xfId="0" applyNumberFormat="1" applyFont="1" applyFill="1" applyBorder="1" applyAlignment="1">
      <alignment horizontal="center" vertical="top" wrapText="1" readingOrder="1"/>
    </xf>
    <xf numFmtId="166" fontId="21" fillId="0" borderId="5" xfId="0" applyNumberFormat="1" applyFont="1" applyBorder="1" applyAlignment="1">
      <alignment horizontal="center" vertical="top" wrapText="1"/>
    </xf>
    <xf numFmtId="168" fontId="21" fillId="0" borderId="2" xfId="2" applyNumberFormat="1" applyFont="1" applyFill="1" applyBorder="1" applyAlignment="1">
      <alignment horizontal="center" vertical="top" wrapText="1"/>
    </xf>
    <xf numFmtId="168" fontId="21" fillId="0" borderId="2" xfId="2" applyNumberFormat="1" applyFont="1" applyFill="1" applyBorder="1" applyAlignment="1">
      <alignment horizontal="center" vertical="center" wrapText="1"/>
    </xf>
    <xf numFmtId="168" fontId="21" fillId="0" borderId="5" xfId="2" applyNumberFormat="1" applyFont="1" applyFill="1" applyBorder="1" applyAlignment="1">
      <alignment horizontal="center" vertical="top" wrapText="1"/>
    </xf>
    <xf numFmtId="168" fontId="21" fillId="0" borderId="2" xfId="0" applyNumberFormat="1" applyFont="1" applyFill="1" applyBorder="1" applyAlignment="1">
      <alignment vertical="top"/>
    </xf>
    <xf numFmtId="168" fontId="21" fillId="0" borderId="29" xfId="2" applyNumberFormat="1" applyFont="1" applyFill="1" applyBorder="1" applyAlignment="1">
      <alignment horizontal="center" vertical="top" wrapText="1"/>
    </xf>
    <xf numFmtId="167" fontId="21" fillId="0" borderId="2" xfId="0" applyNumberFormat="1" applyFont="1" applyFill="1" applyBorder="1" applyAlignment="1">
      <alignment horizontal="left" vertical="top" wrapText="1"/>
    </xf>
    <xf numFmtId="167" fontId="58" fillId="0" borderId="2" xfId="0" applyNumberFormat="1" applyFont="1" applyFill="1" applyBorder="1" applyAlignment="1">
      <alignment horizontal="left" vertical="top" wrapText="1"/>
    </xf>
    <xf numFmtId="167" fontId="63" fillId="0" borderId="2" xfId="0" applyNumberFormat="1" applyFont="1" applyFill="1" applyBorder="1" applyAlignment="1">
      <alignment horizontal="center" vertical="top" wrapText="1"/>
    </xf>
    <xf numFmtId="167" fontId="58" fillId="0" borderId="2" xfId="0" applyNumberFormat="1" applyFont="1" applyFill="1" applyBorder="1" applyAlignment="1">
      <alignment horizontal="center" vertical="top" wrapText="1"/>
    </xf>
    <xf numFmtId="166" fontId="21" fillId="0" borderId="29" xfId="0" applyNumberFormat="1" applyFont="1" applyBorder="1" applyAlignment="1">
      <alignment horizontal="center" vertical="top" wrapText="1"/>
    </xf>
    <xf numFmtId="168" fontId="21" fillId="0" borderId="2" xfId="0" applyNumberFormat="1" applyFont="1" applyBorder="1" applyAlignment="1">
      <alignment horizontal="center" vertical="top" wrapText="1"/>
    </xf>
    <xf numFmtId="168" fontId="21" fillId="0" borderId="5" xfId="0" applyNumberFormat="1" applyFont="1" applyBorder="1" applyAlignment="1">
      <alignment horizontal="center" vertical="top" wrapText="1"/>
    </xf>
    <xf numFmtId="167" fontId="21" fillId="0" borderId="20" xfId="0" applyNumberFormat="1" applyFont="1" applyBorder="1" applyAlignment="1">
      <alignment horizontal="center" vertical="top" wrapText="1"/>
    </xf>
    <xf numFmtId="168" fontId="21" fillId="0" borderId="5" xfId="0" applyNumberFormat="1" applyFont="1" applyFill="1" applyBorder="1" applyAlignment="1">
      <alignment horizontal="center" vertical="top" wrapText="1"/>
    </xf>
    <xf numFmtId="167" fontId="64" fillId="0" borderId="2" xfId="5" applyNumberFormat="1" applyFont="1" applyFill="1" applyBorder="1" applyAlignment="1">
      <alignment horizontal="center" vertical="top" wrapText="1"/>
    </xf>
    <xf numFmtId="167" fontId="64" fillId="0" borderId="2" xfId="5" applyNumberFormat="1" applyFont="1" applyBorder="1" applyAlignment="1">
      <alignment horizontal="center" vertical="top" wrapText="1"/>
    </xf>
    <xf numFmtId="167" fontId="58" fillId="4" borderId="2" xfId="0" applyNumberFormat="1" applyFont="1" applyFill="1" applyBorder="1" applyAlignment="1">
      <alignment horizontal="center" vertical="top" wrapText="1"/>
    </xf>
    <xf numFmtId="167" fontId="21" fillId="0" borderId="44" xfId="0" applyNumberFormat="1" applyFont="1" applyBorder="1" applyAlignment="1">
      <alignment horizontal="center" vertical="top" wrapText="1"/>
    </xf>
    <xf numFmtId="167"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166" fontId="6" fillId="0" borderId="2" xfId="0" applyNumberFormat="1" applyFont="1" applyFill="1" applyBorder="1" applyAlignment="1">
      <alignment horizontal="center" vertical="top" wrapText="1"/>
    </xf>
    <xf numFmtId="167" fontId="11" fillId="0" borderId="5" xfId="0" applyNumberFormat="1" applyFont="1" applyFill="1" applyBorder="1" applyAlignment="1">
      <alignment horizontal="center" vertical="top"/>
    </xf>
    <xf numFmtId="167" fontId="48" fillId="0" borderId="24" xfId="0" applyNumberFormat="1" applyFont="1" applyBorder="1" applyAlignment="1">
      <alignment horizontal="center" vertical="top"/>
    </xf>
    <xf numFmtId="167" fontId="48" fillId="0" borderId="24" xfId="0" applyNumberFormat="1" applyFont="1" applyBorder="1" applyAlignment="1">
      <alignment horizontal="center" vertical="top" wrapText="1"/>
    </xf>
    <xf numFmtId="167" fontId="11" fillId="0" borderId="2" xfId="0" applyNumberFormat="1" applyFont="1" applyFill="1" applyBorder="1" applyAlignment="1">
      <alignment horizontal="center" vertical="top" wrapText="1"/>
    </xf>
    <xf numFmtId="166" fontId="11" fillId="0" borderId="29" xfId="0" applyNumberFormat="1" applyFont="1" applyBorder="1" applyAlignment="1">
      <alignment horizontal="center" vertical="top" wrapText="1"/>
    </xf>
    <xf numFmtId="168" fontId="11" fillId="0" borderId="20" xfId="0" applyNumberFormat="1" applyFont="1" applyBorder="1" applyAlignment="1">
      <alignment horizontal="center" vertical="top" wrapText="1"/>
    </xf>
    <xf numFmtId="167" fontId="11" fillId="0" borderId="29" xfId="0" applyNumberFormat="1" applyFont="1" applyBorder="1" applyAlignment="1">
      <alignment horizontal="center" vertical="top" wrapText="1"/>
    </xf>
    <xf numFmtId="167"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2" xfId="0" applyFont="1" applyBorder="1" applyAlignment="1">
      <alignment horizontal="center" vertical="top" wrapText="1"/>
    </xf>
    <xf numFmtId="167" fontId="12" fillId="0" borderId="24" xfId="0" applyNumberFormat="1" applyFont="1" applyBorder="1" applyAlignment="1">
      <alignment horizontal="center" vertical="top"/>
    </xf>
    <xf numFmtId="166" fontId="12" fillId="0" borderId="24" xfId="0" applyNumberFormat="1" applyFont="1" applyBorder="1" applyAlignment="1">
      <alignment horizontal="center" vertical="top"/>
    </xf>
    <xf numFmtId="166" fontId="12" fillId="0" borderId="8" xfId="0" applyNumberFormat="1" applyFont="1" applyBorder="1" applyAlignment="1">
      <alignment horizontal="center" vertical="top"/>
    </xf>
    <xf numFmtId="167" fontId="12" fillId="4" borderId="24" xfId="0" applyNumberFormat="1" applyFont="1" applyFill="1" applyBorder="1" applyAlignment="1">
      <alignment horizontal="center" vertical="top" wrapText="1"/>
    </xf>
    <xf numFmtId="166" fontId="12" fillId="4" borderId="24" xfId="0" applyNumberFormat="1" applyFont="1" applyFill="1" applyBorder="1" applyAlignment="1">
      <alignment horizontal="center" vertical="top" wrapText="1"/>
    </xf>
    <xf numFmtId="167" fontId="12" fillId="4" borderId="56" xfId="0" applyNumberFormat="1" applyFont="1" applyFill="1" applyBorder="1" applyAlignment="1">
      <alignment horizontal="center" vertical="top" wrapText="1"/>
    </xf>
    <xf numFmtId="166" fontId="12" fillId="4" borderId="56" xfId="0" applyNumberFormat="1" applyFont="1" applyFill="1" applyBorder="1" applyAlignment="1">
      <alignment horizontal="center" vertical="top" wrapText="1"/>
    </xf>
    <xf numFmtId="167" fontId="12" fillId="4" borderId="9" xfId="0" applyNumberFormat="1" applyFont="1" applyFill="1" applyBorder="1" applyAlignment="1">
      <alignment horizontal="center" vertical="top" wrapText="1"/>
    </xf>
    <xf numFmtId="167" fontId="12" fillId="4" borderId="42" xfId="0" applyNumberFormat="1" applyFont="1" applyFill="1" applyBorder="1" applyAlignment="1">
      <alignment horizontal="center" vertical="top" wrapText="1"/>
    </xf>
    <xf numFmtId="0" fontId="12" fillId="4" borderId="9" xfId="0" applyFont="1" applyFill="1" applyBorder="1" applyAlignment="1">
      <alignment horizontal="center" vertical="top" wrapText="1"/>
    </xf>
    <xf numFmtId="0" fontId="12" fillId="4" borderId="24" xfId="0" applyFont="1" applyFill="1" applyBorder="1" applyAlignment="1">
      <alignment horizontal="center" vertical="top" wrapText="1"/>
    </xf>
    <xf numFmtId="165" fontId="12" fillId="4" borderId="24" xfId="0" applyNumberFormat="1" applyFont="1" applyFill="1" applyBorder="1" applyAlignment="1">
      <alignment horizontal="center" vertical="top" wrapText="1"/>
    </xf>
    <xf numFmtId="168" fontId="12" fillId="0" borderId="44" xfId="0" applyNumberFormat="1" applyFont="1" applyBorder="1" applyAlignment="1">
      <alignment horizontal="center" vertical="top" wrapText="1"/>
    </xf>
    <xf numFmtId="168" fontId="12" fillId="0" borderId="2" xfId="0" applyNumberFormat="1" applyFont="1" applyFill="1" applyBorder="1" applyAlignment="1">
      <alignment horizontal="center" vertical="top" wrapText="1"/>
    </xf>
    <xf numFmtId="167" fontId="34" fillId="3" borderId="2" xfId="0" applyNumberFormat="1" applyFont="1" applyFill="1" applyBorder="1" applyAlignment="1">
      <alignment horizontal="center" vertical="top"/>
    </xf>
    <xf numFmtId="167" fontId="34" fillId="0" borderId="2" xfId="0" applyNumberFormat="1" applyFont="1" applyFill="1" applyBorder="1" applyAlignment="1">
      <alignment vertical="top" wrapText="1"/>
    </xf>
    <xf numFmtId="167" fontId="34" fillId="0" borderId="2" xfId="0" applyNumberFormat="1" applyFont="1" applyFill="1" applyBorder="1" applyAlignment="1">
      <alignment horizontal="center" vertical="top" wrapText="1"/>
    </xf>
    <xf numFmtId="167" fontId="34" fillId="6" borderId="2" xfId="0" applyNumberFormat="1" applyFont="1" applyFill="1" applyBorder="1" applyAlignment="1">
      <alignment horizontal="center" vertical="top" wrapText="1"/>
    </xf>
    <xf numFmtId="166" fontId="11" fillId="0" borderId="2" xfId="0" applyNumberFormat="1" applyFont="1" applyFill="1" applyBorder="1" applyAlignment="1">
      <alignment horizontal="center" vertical="top"/>
    </xf>
    <xf numFmtId="168" fontId="11" fillId="0" borderId="29" xfId="2" applyNumberFormat="1" applyFont="1" applyFill="1" applyBorder="1" applyAlignment="1">
      <alignment horizontal="center" vertical="top" wrapText="1"/>
    </xf>
    <xf numFmtId="167" fontId="11" fillId="0" borderId="2" xfId="0" applyNumberFormat="1" applyFont="1" applyBorder="1" applyAlignment="1">
      <alignment horizontal="center" vertical="top" wrapText="1"/>
    </xf>
    <xf numFmtId="167" fontId="11" fillId="4"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167" fontId="11" fillId="0" borderId="2" xfId="0" applyNumberFormat="1" applyFont="1" applyFill="1" applyBorder="1" applyAlignment="1">
      <alignment horizontal="center" vertical="top" wrapText="1"/>
    </xf>
    <xf numFmtId="166" fontId="11" fillId="0" borderId="47" xfId="0" applyNumberFormat="1" applyFont="1" applyBorder="1" applyAlignment="1">
      <alignment horizontal="center" vertical="top" wrapText="1"/>
    </xf>
    <xf numFmtId="4" fontId="7" fillId="0" borderId="0" xfId="0" applyNumberFormat="1" applyFont="1" applyFill="1" applyAlignment="1">
      <alignment vertical="top" wrapText="1"/>
    </xf>
    <xf numFmtId="0" fontId="11" fillId="0" borderId="29" xfId="0" applyFont="1" applyFill="1" applyBorder="1" applyAlignment="1">
      <alignment horizontal="left" vertical="top" wrapText="1"/>
    </xf>
    <xf numFmtId="167"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167" fontId="34" fillId="9" borderId="2" xfId="0" applyNumberFormat="1" applyFont="1" applyFill="1" applyBorder="1" applyAlignment="1">
      <alignment horizontal="center" vertical="top"/>
    </xf>
    <xf numFmtId="49" fontId="11" fillId="0" borderId="29" xfId="0" applyNumberFormat="1" applyFont="1" applyFill="1" applyBorder="1" applyAlignment="1">
      <alignment horizontal="center" vertical="top"/>
    </xf>
    <xf numFmtId="0" fontId="13" fillId="0" borderId="2" xfId="0" applyFont="1" applyFill="1" applyBorder="1" applyAlignment="1">
      <alignment horizontal="left" vertical="center" wrapText="1"/>
    </xf>
    <xf numFmtId="0" fontId="13" fillId="0" borderId="2" xfId="0" applyFont="1" applyFill="1" applyBorder="1" applyAlignment="1">
      <alignment horizontal="center" vertical="center" wrapText="1"/>
    </xf>
    <xf numFmtId="165" fontId="13" fillId="0" borderId="2" xfId="0" applyNumberFormat="1" applyFont="1" applyFill="1" applyBorder="1" applyAlignment="1">
      <alignment horizontal="center" vertical="center" wrapText="1"/>
    </xf>
    <xf numFmtId="168" fontId="13" fillId="0" borderId="2" xfId="0" applyNumberFormat="1" applyFont="1" applyFill="1" applyBorder="1" applyAlignment="1">
      <alignment horizontal="center" vertical="center" wrapText="1"/>
    </xf>
    <xf numFmtId="167" fontId="11" fillId="0" borderId="44" xfId="0" applyNumberFormat="1" applyFont="1" applyBorder="1" applyAlignment="1">
      <alignment horizontal="center" vertical="top" wrapText="1"/>
    </xf>
    <xf numFmtId="0" fontId="11" fillId="0" borderId="2" xfId="0" applyFont="1" applyBorder="1" applyAlignment="1">
      <alignment horizontal="center" vertical="top" wrapText="1"/>
    </xf>
    <xf numFmtId="0" fontId="11" fillId="0" borderId="29" xfId="0" applyFont="1" applyBorder="1" applyAlignment="1">
      <alignment horizontal="center" vertical="top" wrapText="1"/>
    </xf>
    <xf numFmtId="0" fontId="11" fillId="0" borderId="5" xfId="0" applyFont="1" applyBorder="1" applyAlignment="1">
      <alignment horizontal="center" vertical="top" wrapText="1"/>
    </xf>
    <xf numFmtId="0" fontId="11" fillId="0" borderId="20" xfId="0" applyFont="1" applyBorder="1" applyAlignment="1">
      <alignment horizontal="center" vertical="top" wrapText="1"/>
    </xf>
    <xf numFmtId="166" fontId="11" fillId="0" borderId="47" xfId="0" applyNumberFormat="1" applyFont="1" applyFill="1" applyBorder="1" applyAlignment="1">
      <alignment vertical="top" wrapText="1"/>
    </xf>
    <xf numFmtId="166" fontId="11" fillId="0" borderId="2" xfId="0" applyNumberFormat="1" applyFont="1" applyFill="1" applyBorder="1" applyAlignment="1">
      <alignment vertical="top" wrapText="1"/>
    </xf>
    <xf numFmtId="167" fontId="6" fillId="10" borderId="0" xfId="0" applyNumberFormat="1" applyFont="1" applyFill="1" applyBorder="1" applyAlignment="1">
      <alignment horizontal="center" vertical="top" wrapText="1"/>
    </xf>
    <xf numFmtId="167"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167"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16" xfId="0" applyFont="1" applyFill="1" applyBorder="1" applyAlignment="1">
      <alignment horizontal="center" vertical="top" wrapText="1"/>
    </xf>
    <xf numFmtId="167" fontId="11" fillId="0" borderId="2" xfId="0" applyNumberFormat="1" applyFont="1" applyFill="1" applyBorder="1" applyAlignment="1">
      <alignment horizontal="center" vertical="top" wrapText="1"/>
    </xf>
    <xf numFmtId="0" fontId="11" fillId="0" borderId="16" xfId="0" applyFont="1" applyFill="1" applyBorder="1" applyAlignment="1">
      <alignment horizontal="center" vertical="top" wrapText="1"/>
    </xf>
    <xf numFmtId="0" fontId="7" fillId="0" borderId="2" xfId="0" applyFont="1" applyFill="1" applyBorder="1" applyAlignment="1">
      <alignment vertical="top" wrapText="1"/>
    </xf>
    <xf numFmtId="0" fontId="24" fillId="0" borderId="2" xfId="0" applyFont="1" applyFill="1" applyBorder="1" applyAlignment="1">
      <alignment vertical="top" wrapText="1"/>
    </xf>
    <xf numFmtId="0" fontId="39" fillId="0" borderId="2" xfId="0" applyFont="1" applyFill="1" applyBorder="1" applyAlignment="1">
      <alignment vertical="top" wrapText="1"/>
    </xf>
    <xf numFmtId="2" fontId="24" fillId="0" borderId="2" xfId="0" applyNumberFormat="1" applyFont="1" applyFill="1" applyBorder="1" applyAlignment="1">
      <alignment vertical="top" wrapText="1"/>
    </xf>
    <xf numFmtId="166" fontId="24" fillId="0" borderId="2" xfId="0" applyNumberFormat="1" applyFont="1" applyFill="1" applyBorder="1" applyAlignment="1">
      <alignment vertical="top" wrapText="1"/>
    </xf>
    <xf numFmtId="0" fontId="24" fillId="0" borderId="2" xfId="0" applyFont="1" applyFill="1" applyBorder="1" applyAlignment="1">
      <alignment horizontal="left" vertical="top" wrapText="1"/>
    </xf>
    <xf numFmtId="168" fontId="39" fillId="0" borderId="2" xfId="0" applyNumberFormat="1" applyFont="1" applyFill="1" applyBorder="1" applyAlignment="1">
      <alignment horizontal="center" vertical="top" wrapText="1"/>
    </xf>
    <xf numFmtId="167" fontId="24" fillId="0" borderId="2" xfId="0" applyNumberFormat="1" applyFont="1" applyFill="1" applyBorder="1" applyAlignment="1">
      <alignment vertical="top" wrapText="1"/>
    </xf>
    <xf numFmtId="168" fontId="24" fillId="0" borderId="2" xfId="0" applyNumberFormat="1" applyFont="1" applyFill="1" applyBorder="1" applyAlignment="1">
      <alignment horizontal="left" vertical="top" wrapText="1"/>
    </xf>
    <xf numFmtId="0" fontId="56" fillId="0" borderId="58" xfId="0" applyFont="1" applyBorder="1" applyAlignment="1">
      <alignment vertical="top" wrapText="1"/>
    </xf>
    <xf numFmtId="0" fontId="24" fillId="0" borderId="20" xfId="0" applyFont="1" applyFill="1" applyBorder="1" applyAlignment="1">
      <alignment vertical="top" wrapText="1"/>
    </xf>
    <xf numFmtId="0" fontId="24" fillId="0" borderId="5" xfId="0" applyFont="1" applyFill="1" applyBorder="1" applyAlignment="1">
      <alignment vertical="top" wrapText="1"/>
    </xf>
    <xf numFmtId="0" fontId="56" fillId="0" borderId="2" xfId="0" applyFont="1" applyBorder="1" applyAlignment="1">
      <alignment vertical="top" wrapText="1"/>
    </xf>
    <xf numFmtId="0" fontId="56" fillId="0" borderId="20" xfId="0" applyFont="1" applyBorder="1" applyAlignment="1">
      <alignment vertical="top" wrapText="1"/>
    </xf>
    <xf numFmtId="0" fontId="56" fillId="0" borderId="2" xfId="0" applyFont="1" applyBorder="1" applyAlignment="1">
      <alignment vertical="center" wrapText="1"/>
    </xf>
    <xf numFmtId="49" fontId="11" fillId="0" borderId="16" xfId="0" applyNumberFormat="1" applyFont="1" applyFill="1" applyBorder="1" applyAlignment="1">
      <alignment horizontal="center" vertical="top" wrapText="1"/>
    </xf>
    <xf numFmtId="0" fontId="24" fillId="0" borderId="47" xfId="0" applyFont="1" applyFill="1" applyBorder="1" applyAlignment="1">
      <alignment vertical="top" wrapText="1"/>
    </xf>
    <xf numFmtId="0" fontId="56" fillId="0" borderId="2" xfId="0" applyFont="1" applyBorder="1" applyAlignment="1">
      <alignment horizontal="left" vertical="top" wrapText="1"/>
    </xf>
    <xf numFmtId="49" fontId="11" fillId="0" borderId="16" xfId="0" applyNumberFormat="1" applyFont="1" applyFill="1" applyBorder="1" applyAlignment="1">
      <alignment horizontal="center" vertical="top"/>
    </xf>
    <xf numFmtId="166" fontId="11" fillId="5" borderId="2" xfId="0" applyNumberFormat="1" applyFont="1" applyFill="1" applyBorder="1" applyAlignment="1">
      <alignment horizontal="center" vertical="top" wrapText="1"/>
    </xf>
    <xf numFmtId="167" fontId="11" fillId="0" borderId="2" xfId="0" applyNumberFormat="1" applyFont="1" applyFill="1" applyBorder="1" applyAlignment="1">
      <alignment horizontal="center" vertical="top" wrapText="1"/>
    </xf>
    <xf numFmtId="10" fontId="11" fillId="0" borderId="16" xfId="0" applyNumberFormat="1" applyFont="1" applyFill="1" applyBorder="1" applyAlignment="1">
      <alignment horizontal="center" vertical="top" wrapText="1"/>
    </xf>
    <xf numFmtId="0" fontId="24" fillId="0" borderId="16" xfId="0" applyFont="1" applyFill="1" applyBorder="1" applyAlignment="1">
      <alignment horizontal="center" vertical="top" wrapText="1"/>
    </xf>
    <xf numFmtId="0" fontId="53" fillId="0" borderId="2" xfId="0" applyFont="1" applyFill="1" applyBorder="1" applyAlignment="1">
      <alignment vertical="top" wrapText="1"/>
    </xf>
    <xf numFmtId="0" fontId="65" fillId="0" borderId="2" xfId="0" applyFont="1" applyFill="1" applyBorder="1" applyAlignment="1">
      <alignment vertical="top" wrapText="1"/>
    </xf>
    <xf numFmtId="0" fontId="2" fillId="0" borderId="0" xfId="0" applyFont="1" applyBorder="1" applyAlignment="1">
      <alignment vertical="center" wrapText="1"/>
    </xf>
    <xf numFmtId="0" fontId="11" fillId="4" borderId="0" xfId="0" applyFont="1" applyFill="1" applyBorder="1" applyAlignment="1">
      <alignment vertical="top" wrapText="1"/>
    </xf>
    <xf numFmtId="0" fontId="24" fillId="4" borderId="2" xfId="0" applyFont="1" applyFill="1" applyBorder="1" applyAlignment="1">
      <alignment horizontal="left" vertical="top" wrapText="1"/>
    </xf>
    <xf numFmtId="167" fontId="24" fillId="0" borderId="2" xfId="0" applyNumberFormat="1" applyFont="1" applyFill="1" applyBorder="1" applyAlignment="1">
      <alignment horizontal="left" vertical="top" wrapText="1"/>
    </xf>
    <xf numFmtId="0" fontId="24" fillId="0" borderId="0" xfId="0" applyFont="1" applyFill="1" applyBorder="1" applyAlignment="1">
      <alignment vertical="top" wrapText="1"/>
    </xf>
    <xf numFmtId="0" fontId="11" fillId="0" borderId="16" xfId="0" applyFont="1" applyFill="1" applyBorder="1" applyAlignment="1">
      <alignment horizontal="center" vertical="top" wrapText="1"/>
    </xf>
    <xf numFmtId="0" fontId="24" fillId="0" borderId="2" xfId="0" applyFont="1" applyBorder="1" applyAlignment="1">
      <alignment vertical="top" wrapText="1"/>
    </xf>
    <xf numFmtId="170" fontId="71" fillId="0" borderId="0" xfId="10" applyNumberFormat="1" applyFont="1" applyBorder="1" applyAlignment="1">
      <alignment vertical="center" wrapText="1"/>
    </xf>
    <xf numFmtId="165" fontId="72" fillId="0" borderId="0" xfId="0" applyNumberFormat="1" applyFont="1" applyBorder="1" applyAlignment="1">
      <alignment horizontal="left" vertical="center" wrapText="1"/>
    </xf>
    <xf numFmtId="166" fontId="71" fillId="0" borderId="0" xfId="0" applyNumberFormat="1" applyFont="1" applyBorder="1" applyAlignment="1">
      <alignment horizontal="center" vertical="center" wrapText="1"/>
    </xf>
    <xf numFmtId="0" fontId="72" fillId="0" borderId="0" xfId="0" applyNumberFormat="1" applyFont="1" applyBorder="1" applyAlignment="1">
      <alignment horizontal="left" vertical="center" wrapText="1"/>
    </xf>
    <xf numFmtId="166" fontId="71" fillId="0" borderId="0" xfId="0" applyNumberFormat="1" applyFont="1" applyBorder="1" applyAlignment="1">
      <alignment vertical="center" wrapText="1"/>
    </xf>
    <xf numFmtId="0" fontId="73" fillId="0" borderId="0" xfId="0" applyFont="1"/>
    <xf numFmtId="0" fontId="11" fillId="0" borderId="16" xfId="0" applyFont="1" applyFill="1" applyBorder="1" applyAlignment="1">
      <alignment horizontal="center" vertical="top" wrapText="1"/>
    </xf>
    <xf numFmtId="0" fontId="50" fillId="0" borderId="2" xfId="0" applyFont="1" applyBorder="1" applyAlignment="1">
      <alignment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0" fontId="56" fillId="0" borderId="20" xfId="0" applyFont="1" applyBorder="1" applyAlignment="1">
      <alignment horizontal="left" vertical="top" wrapText="1"/>
    </xf>
    <xf numFmtId="0" fontId="11" fillId="0" borderId="16" xfId="0" applyFont="1" applyFill="1" applyBorder="1" applyAlignment="1">
      <alignment horizontal="center" vertical="top" wrapText="1"/>
    </xf>
    <xf numFmtId="0" fontId="56" fillId="0" borderId="2" xfId="0" applyFont="1" applyFill="1" applyBorder="1" applyAlignment="1">
      <alignment horizontal="left" vertical="top" wrapText="1"/>
    </xf>
    <xf numFmtId="0" fontId="24" fillId="0" borderId="20" xfId="0" applyFont="1" applyFill="1" applyBorder="1" applyAlignment="1">
      <alignment horizontal="left" vertical="top" wrapText="1"/>
    </xf>
    <xf numFmtId="0" fontId="24" fillId="0" borderId="5" xfId="0" applyFont="1" applyFill="1" applyBorder="1" applyAlignment="1">
      <alignment horizontal="left" vertical="top" wrapText="1"/>
    </xf>
    <xf numFmtId="0" fontId="24" fillId="4" borderId="16" xfId="0" applyFont="1" applyFill="1" applyBorder="1" applyAlignment="1">
      <alignment horizontal="center" vertical="top" wrapText="1"/>
    </xf>
    <xf numFmtId="0" fontId="24" fillId="4" borderId="3" xfId="0" applyFont="1" applyFill="1" applyBorder="1" applyAlignment="1">
      <alignment horizontal="center" vertical="top" wrapText="1"/>
    </xf>
    <xf numFmtId="0" fontId="24" fillId="4" borderId="4" xfId="0" applyFont="1" applyFill="1" applyBorder="1" applyAlignment="1">
      <alignment horizontal="center" vertical="top" wrapText="1"/>
    </xf>
    <xf numFmtId="0" fontId="56" fillId="0" borderId="20" xfId="0" applyFont="1" applyBorder="1" applyAlignment="1">
      <alignment horizontal="left" vertical="top" wrapText="1"/>
    </xf>
    <xf numFmtId="0" fontId="56" fillId="0" borderId="5" xfId="0" applyFont="1" applyBorder="1" applyAlignment="1">
      <alignment horizontal="left" vertical="top" wrapText="1"/>
    </xf>
    <xf numFmtId="0" fontId="11" fillId="0" borderId="21" xfId="2" applyFont="1" applyFill="1" applyBorder="1" applyAlignment="1">
      <alignment horizontal="center" vertical="top" wrapText="1"/>
    </xf>
    <xf numFmtId="0" fontId="11" fillId="0" borderId="29" xfId="2" applyFont="1" applyFill="1" applyBorder="1" applyAlignment="1">
      <alignment horizontal="center" vertical="top" wrapText="1"/>
    </xf>
    <xf numFmtId="0" fontId="11" fillId="0" borderId="5" xfId="2" applyFont="1" applyFill="1" applyBorder="1" applyAlignment="1">
      <alignment horizontal="center" vertical="top" wrapText="1"/>
    </xf>
    <xf numFmtId="0" fontId="11" fillId="0" borderId="20" xfId="0" applyFont="1" applyBorder="1" applyAlignment="1">
      <alignment horizontal="left" vertical="top" wrapText="1"/>
    </xf>
    <xf numFmtId="0" fontId="11" fillId="0" borderId="5" xfId="0" applyFont="1" applyBorder="1" applyAlignment="1">
      <alignment horizontal="left" vertical="top" wrapText="1"/>
    </xf>
    <xf numFmtId="0" fontId="11" fillId="0" borderId="27" xfId="0" applyFont="1" applyFill="1" applyBorder="1" applyAlignment="1">
      <alignment horizontal="center" vertical="top" wrapText="1"/>
    </xf>
    <xf numFmtId="0" fontId="11" fillId="0" borderId="14" xfId="0" applyFont="1" applyFill="1" applyBorder="1" applyAlignment="1">
      <alignment horizontal="center" vertical="top" wrapText="1"/>
    </xf>
    <xf numFmtId="0" fontId="11" fillId="0" borderId="15" xfId="0" applyFont="1" applyFill="1" applyBorder="1" applyAlignment="1">
      <alignment horizontal="center" vertical="top" wrapText="1"/>
    </xf>
    <xf numFmtId="0" fontId="11" fillId="0" borderId="31" xfId="0" applyFont="1" applyFill="1" applyBorder="1" applyAlignment="1">
      <alignment horizontal="left" vertical="top" wrapText="1"/>
    </xf>
    <xf numFmtId="0" fontId="11" fillId="0" borderId="7" xfId="0" applyFont="1" applyFill="1" applyBorder="1" applyAlignment="1">
      <alignment horizontal="left" vertical="top" wrapText="1"/>
    </xf>
    <xf numFmtId="0" fontId="11" fillId="0" borderId="9" xfId="0" applyFont="1" applyFill="1" applyBorder="1" applyAlignment="1">
      <alignment horizontal="left" vertical="top" wrapText="1"/>
    </xf>
    <xf numFmtId="0" fontId="11" fillId="0" borderId="31" xfId="0"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9" xfId="0" applyFont="1" applyFill="1" applyBorder="1" applyAlignment="1">
      <alignment horizontal="center" vertical="top" wrapText="1"/>
    </xf>
    <xf numFmtId="0" fontId="11" fillId="0" borderId="29" xfId="0" applyFont="1" applyBorder="1" applyAlignment="1">
      <alignment horizontal="left" vertical="top" wrapText="1" readingOrder="1"/>
    </xf>
    <xf numFmtId="0" fontId="11" fillId="0" borderId="5" xfId="0" applyFont="1" applyBorder="1" applyAlignment="1">
      <alignment horizontal="left" vertical="top" wrapText="1" readingOrder="1"/>
    </xf>
    <xf numFmtId="0" fontId="34" fillId="0" borderId="29" xfId="0" applyFont="1" applyBorder="1" applyAlignment="1">
      <alignment horizontal="left" vertical="top" wrapText="1"/>
    </xf>
    <xf numFmtId="0" fontId="34" fillId="0" borderId="47" xfId="0" applyFont="1" applyBorder="1" applyAlignment="1">
      <alignment horizontal="left" vertical="top" wrapText="1"/>
    </xf>
    <xf numFmtId="0" fontId="34" fillId="0" borderId="5" xfId="0" applyFont="1" applyBorder="1" applyAlignment="1">
      <alignment horizontal="left" vertical="top" wrapText="1"/>
    </xf>
    <xf numFmtId="0" fontId="16" fillId="0" borderId="29" xfId="0" applyFont="1" applyFill="1" applyBorder="1" applyAlignment="1">
      <alignment horizontal="left" vertical="top" wrapText="1"/>
    </xf>
    <xf numFmtId="0" fontId="16" fillId="0" borderId="21" xfId="0" applyFont="1" applyFill="1" applyBorder="1" applyAlignment="1">
      <alignment horizontal="left" vertical="top" wrapText="1"/>
    </xf>
    <xf numFmtId="0" fontId="16" fillId="0" borderId="29" xfId="2" applyFont="1" applyFill="1" applyBorder="1" applyAlignment="1">
      <alignment horizontal="left" vertical="top" wrapText="1"/>
    </xf>
    <xf numFmtId="0" fontId="16" fillId="0" borderId="21" xfId="2" applyFont="1" applyFill="1" applyBorder="1" applyAlignment="1">
      <alignment horizontal="left" vertical="top" wrapText="1"/>
    </xf>
    <xf numFmtId="0" fontId="11" fillId="0" borderId="21" xfId="0" applyFont="1" applyBorder="1" applyAlignment="1">
      <alignment horizontal="left" vertical="top" wrapText="1"/>
    </xf>
    <xf numFmtId="0" fontId="13" fillId="0" borderId="16" xfId="0" applyFont="1" applyFill="1" applyBorder="1" applyAlignment="1">
      <alignment horizontal="center" vertical="top" wrapText="1"/>
    </xf>
    <xf numFmtId="0" fontId="13" fillId="0" borderId="3" xfId="0" applyFont="1" applyFill="1" applyBorder="1" applyAlignment="1">
      <alignment horizontal="center" vertical="top" wrapText="1"/>
    </xf>
    <xf numFmtId="0" fontId="13" fillId="0" borderId="4" xfId="0" applyFont="1" applyFill="1" applyBorder="1" applyAlignment="1">
      <alignment horizontal="center" vertical="top" wrapText="1"/>
    </xf>
    <xf numFmtId="0" fontId="11" fillId="4" borderId="16" xfId="0" applyFont="1" applyFill="1" applyBorder="1" applyAlignment="1">
      <alignment horizontal="center" vertical="top" wrapText="1"/>
    </xf>
    <xf numFmtId="0" fontId="11" fillId="4" borderId="4" xfId="0" applyFont="1" applyFill="1" applyBorder="1" applyAlignment="1">
      <alignment horizontal="center" vertical="top" wrapText="1"/>
    </xf>
    <xf numFmtId="167" fontId="11" fillId="0" borderId="2" xfId="0" applyNumberFormat="1" applyFont="1" applyFill="1" applyBorder="1" applyAlignment="1">
      <alignment horizontal="center" vertical="top" wrapText="1"/>
    </xf>
    <xf numFmtId="0" fontId="13" fillId="5" borderId="16" xfId="0" applyFont="1" applyFill="1" applyBorder="1" applyAlignment="1">
      <alignment horizontal="center" vertical="top" wrapText="1"/>
    </xf>
    <xf numFmtId="0" fontId="13" fillId="5" borderId="3" xfId="0" applyFont="1" applyFill="1" applyBorder="1" applyAlignment="1">
      <alignment horizontal="center" vertical="top" wrapText="1"/>
    </xf>
    <xf numFmtId="0" fontId="13" fillId="5" borderId="4" xfId="0" applyFont="1" applyFill="1" applyBorder="1" applyAlignment="1">
      <alignment horizontal="center" vertical="top" wrapText="1"/>
    </xf>
    <xf numFmtId="0" fontId="13" fillId="0" borderId="39" xfId="0" applyFont="1" applyFill="1" applyBorder="1" applyAlignment="1">
      <alignment horizontal="center" vertical="top" wrapText="1"/>
    </xf>
    <xf numFmtId="0" fontId="13" fillId="0" borderId="32" xfId="0" applyFont="1" applyFill="1" applyBorder="1" applyAlignment="1">
      <alignment horizontal="center" vertical="top" wrapText="1"/>
    </xf>
    <xf numFmtId="0" fontId="13" fillId="0" borderId="38" xfId="0" applyFont="1" applyFill="1" applyBorder="1" applyAlignment="1">
      <alignment horizontal="center" vertical="top" wrapText="1"/>
    </xf>
    <xf numFmtId="0" fontId="11" fillId="0" borderId="20" xfId="2" applyFont="1" applyFill="1" applyBorder="1" applyAlignment="1">
      <alignment horizontal="center" vertical="top" wrapText="1"/>
    </xf>
    <xf numFmtId="0" fontId="11" fillId="0" borderId="29" xfId="0" applyFont="1" applyBorder="1" applyAlignment="1">
      <alignment horizontal="left" vertical="top" wrapText="1"/>
    </xf>
    <xf numFmtId="0" fontId="11" fillId="0" borderId="47" xfId="0" applyFont="1" applyBorder="1" applyAlignment="1">
      <alignment horizontal="left" vertical="top" wrapText="1"/>
    </xf>
    <xf numFmtId="0" fontId="11" fillId="0" borderId="29" xfId="0" applyFont="1" applyFill="1" applyBorder="1" applyAlignment="1">
      <alignment horizontal="left" vertical="top" wrapText="1"/>
    </xf>
    <xf numFmtId="0" fontId="11" fillId="0" borderId="47" xfId="0" applyFont="1" applyFill="1" applyBorder="1" applyAlignment="1">
      <alignment horizontal="left" vertical="top" wrapText="1"/>
    </xf>
    <xf numFmtId="0" fontId="11" fillId="0" borderId="5" xfId="0" applyFont="1" applyFill="1" applyBorder="1" applyAlignment="1">
      <alignment horizontal="left" vertical="top" wrapText="1"/>
    </xf>
    <xf numFmtId="0" fontId="12" fillId="0" borderId="29" xfId="0" applyFont="1" applyBorder="1" applyAlignment="1">
      <alignment horizontal="left" vertical="top" wrapText="1"/>
    </xf>
    <xf numFmtId="0" fontId="12" fillId="0" borderId="5" xfId="0" applyFont="1" applyBorder="1" applyAlignment="1">
      <alignment horizontal="left" vertical="top" wrapText="1"/>
    </xf>
    <xf numFmtId="0" fontId="11" fillId="0" borderId="20" xfId="0" applyFont="1" applyFill="1" applyBorder="1" applyAlignment="1">
      <alignment horizontal="left" vertical="top" wrapText="1"/>
    </xf>
    <xf numFmtId="0" fontId="11" fillId="0" borderId="21" xfId="0" applyFont="1" applyFill="1" applyBorder="1" applyAlignment="1">
      <alignment horizontal="left" vertical="top" wrapText="1"/>
    </xf>
    <xf numFmtId="0" fontId="13" fillId="0" borderId="34" xfId="0" applyFont="1" applyFill="1" applyBorder="1" applyAlignment="1">
      <alignment horizontal="center" vertical="top" wrapText="1"/>
    </xf>
    <xf numFmtId="0" fontId="13" fillId="0" borderId="35" xfId="0" applyFont="1" applyFill="1" applyBorder="1" applyAlignment="1">
      <alignment horizontal="center" vertical="top" wrapText="1"/>
    </xf>
    <xf numFmtId="0" fontId="13" fillId="0" borderId="36" xfId="0" applyFont="1" applyFill="1" applyBorder="1" applyAlignment="1">
      <alignment horizontal="center" vertical="top" wrapText="1"/>
    </xf>
    <xf numFmtId="0" fontId="11" fillId="0" borderId="47" xfId="2" applyFont="1" applyFill="1" applyBorder="1" applyAlignment="1">
      <alignment horizontal="center" vertical="top" wrapText="1"/>
    </xf>
    <xf numFmtId="0" fontId="13" fillId="0" borderId="17" xfId="0" applyFont="1" applyFill="1" applyBorder="1" applyAlignment="1">
      <alignment horizontal="center" vertical="top" wrapText="1"/>
    </xf>
    <xf numFmtId="0" fontId="13" fillId="0" borderId="22" xfId="0" applyFont="1" applyFill="1" applyBorder="1" applyAlignment="1">
      <alignment horizontal="center" vertical="top" wrapText="1"/>
    </xf>
    <xf numFmtId="0" fontId="11" fillId="0" borderId="29" xfId="0" applyFont="1" applyBorder="1" applyAlignment="1">
      <alignment horizontal="center" vertical="top" wrapText="1" readingOrder="1"/>
    </xf>
    <xf numFmtId="0" fontId="11" fillId="0" borderId="47" xfId="0" applyFont="1" applyBorder="1" applyAlignment="1">
      <alignment horizontal="center" vertical="top" wrapText="1" readingOrder="1"/>
    </xf>
    <xf numFmtId="0" fontId="11" fillId="0" borderId="48" xfId="0" applyFont="1" applyBorder="1" applyAlignment="1">
      <alignment horizontal="center" vertical="top" wrapText="1" readingOrder="1"/>
    </xf>
    <xf numFmtId="0" fontId="11" fillId="2" borderId="29" xfId="0" applyFont="1" applyFill="1" applyBorder="1" applyAlignment="1">
      <alignment horizontal="left" vertical="top" wrapText="1"/>
    </xf>
    <xf numFmtId="0" fontId="11" fillId="2" borderId="47" xfId="0" applyFont="1" applyFill="1" applyBorder="1" applyAlignment="1">
      <alignment horizontal="left" vertical="top" wrapText="1"/>
    </xf>
    <xf numFmtId="0" fontId="11" fillId="0" borderId="27" xfId="0" applyFont="1" applyBorder="1" applyAlignment="1">
      <alignment horizontal="left" vertical="top" wrapText="1"/>
    </xf>
    <xf numFmtId="0" fontId="11" fillId="0" borderId="14" xfId="0" applyFont="1" applyBorder="1" applyAlignment="1">
      <alignment horizontal="left" vertical="top" wrapText="1"/>
    </xf>
    <xf numFmtId="0" fontId="11" fillId="0" borderId="15" xfId="0" applyFont="1" applyBorder="1" applyAlignment="1">
      <alignment horizontal="left" vertical="top" wrapText="1"/>
    </xf>
    <xf numFmtId="0" fontId="13" fillId="0" borderId="16"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3" fillId="0" borderId="0" xfId="0" applyFont="1" applyFill="1" applyBorder="1" applyAlignment="1">
      <alignment horizontal="center" vertical="top" wrapText="1"/>
    </xf>
    <xf numFmtId="0" fontId="7" fillId="0" borderId="2"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5" xfId="0" applyFont="1" applyFill="1" applyBorder="1" applyAlignment="1">
      <alignment horizontal="center" vertical="center" wrapText="1"/>
    </xf>
    <xf numFmtId="164" fontId="7" fillId="0" borderId="51" xfId="0" applyNumberFormat="1" applyFont="1" applyFill="1" applyBorder="1" applyAlignment="1">
      <alignment horizontal="center" vertical="center" wrapText="1"/>
    </xf>
    <xf numFmtId="164" fontId="7" fillId="0" borderId="50" xfId="0" applyNumberFormat="1" applyFont="1" applyFill="1" applyBorder="1" applyAlignment="1">
      <alignment horizontal="center" vertical="center" wrapText="1"/>
    </xf>
    <xf numFmtId="164" fontId="7" fillId="0" borderId="48" xfId="0" applyNumberFormat="1" applyFont="1" applyFill="1" applyBorder="1" applyAlignment="1">
      <alignment horizontal="center" vertical="center" wrapText="1"/>
    </xf>
    <xf numFmtId="164" fontId="7" fillId="0" borderId="52" xfId="0" applyNumberFormat="1" applyFont="1" applyFill="1" applyBorder="1" applyAlignment="1">
      <alignment horizontal="center" vertical="center" wrapText="1"/>
    </xf>
    <xf numFmtId="164" fontId="7" fillId="0" borderId="19" xfId="0" applyNumberFormat="1" applyFont="1" applyFill="1" applyBorder="1" applyAlignment="1">
      <alignment horizontal="center" vertical="center" wrapText="1"/>
    </xf>
    <xf numFmtId="164" fontId="7" fillId="0" borderId="6" xfId="0" applyNumberFormat="1" applyFont="1" applyFill="1" applyBorder="1" applyAlignment="1">
      <alignment horizontal="center" vertical="center" wrapText="1"/>
    </xf>
    <xf numFmtId="164" fontId="7" fillId="0" borderId="16" xfId="0" applyNumberFormat="1" applyFont="1" applyFill="1" applyBorder="1" applyAlignment="1">
      <alignment horizontal="center" vertical="center" wrapText="1"/>
    </xf>
    <xf numFmtId="164" fontId="7" fillId="0" borderId="4" xfId="0" applyNumberFormat="1" applyFont="1" applyFill="1" applyBorder="1" applyAlignment="1">
      <alignment horizontal="center" vertical="center" wrapText="1"/>
    </xf>
    <xf numFmtId="0" fontId="10" fillId="0" borderId="16" xfId="0" applyFont="1" applyBorder="1" applyAlignment="1">
      <alignment horizontal="center" vertical="center" wrapText="1"/>
    </xf>
    <xf numFmtId="0" fontId="10" fillId="0" borderId="4" xfId="0" applyFont="1" applyBorder="1" applyAlignment="1">
      <alignment horizontal="center" vertical="center" wrapText="1"/>
    </xf>
    <xf numFmtId="164" fontId="7" fillId="0" borderId="3" xfId="0" applyNumberFormat="1" applyFont="1" applyFill="1" applyBorder="1" applyAlignment="1">
      <alignment horizontal="center" vertical="center" wrapText="1"/>
    </xf>
    <xf numFmtId="0" fontId="7" fillId="0" borderId="51"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53"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1" fillId="0" borderId="2" xfId="0" applyFont="1" applyBorder="1" applyAlignment="1">
      <alignment horizontal="center" vertical="top" wrapText="1"/>
    </xf>
    <xf numFmtId="0" fontId="11" fillId="0" borderId="29" xfId="0" applyFont="1" applyBorder="1" applyAlignment="1">
      <alignment horizontal="center" vertical="top" wrapText="1"/>
    </xf>
    <xf numFmtId="0" fontId="11" fillId="0" borderId="5" xfId="0" applyFont="1" applyBorder="1" applyAlignment="1">
      <alignment horizontal="center" vertical="top" wrapText="1"/>
    </xf>
    <xf numFmtId="0" fontId="11" fillId="0" borderId="29" xfId="2" applyFont="1" applyFill="1" applyBorder="1" applyAlignment="1">
      <alignment horizontal="left" vertical="top" wrapText="1"/>
    </xf>
    <xf numFmtId="0" fontId="11" fillId="0" borderId="21" xfId="2" applyFont="1" applyFill="1" applyBorder="1" applyAlignment="1">
      <alignment horizontal="left" vertical="top" wrapText="1"/>
    </xf>
    <xf numFmtId="0" fontId="11" fillId="0" borderId="5" xfId="2" applyFont="1" applyFill="1" applyBorder="1" applyAlignment="1">
      <alignment horizontal="left" vertical="top" wrapText="1"/>
    </xf>
    <xf numFmtId="0" fontId="11" fillId="0" borderId="16" xfId="0" applyFont="1" applyFill="1" applyBorder="1" applyAlignment="1">
      <alignment horizontal="center" vertical="top" wrapText="1"/>
    </xf>
    <xf numFmtId="0" fontId="11" fillId="0" borderId="3" xfId="0" applyFont="1" applyFill="1" applyBorder="1" applyAlignment="1">
      <alignment horizontal="center" vertical="top" wrapText="1"/>
    </xf>
    <xf numFmtId="0" fontId="11" fillId="0" borderId="4" xfId="0" applyFont="1" applyFill="1" applyBorder="1" applyAlignment="1">
      <alignment horizontal="center" vertical="top" wrapText="1"/>
    </xf>
    <xf numFmtId="0" fontId="11" fillId="0" borderId="47" xfId="2" applyFont="1" applyFill="1" applyBorder="1" applyAlignment="1">
      <alignment horizontal="left" vertical="top" wrapText="1"/>
    </xf>
    <xf numFmtId="0" fontId="11" fillId="0" borderId="21" xfId="0" applyFont="1" applyBorder="1" applyAlignment="1">
      <alignment vertical="top" wrapText="1"/>
    </xf>
    <xf numFmtId="0" fontId="11" fillId="0" borderId="5" xfId="0" applyFont="1" applyBorder="1" applyAlignment="1">
      <alignment vertical="top" wrapText="1"/>
    </xf>
    <xf numFmtId="0" fontId="11" fillId="0" borderId="2" xfId="0" applyFont="1" applyBorder="1" applyAlignment="1">
      <alignment horizontal="left" vertical="top" wrapText="1"/>
    </xf>
    <xf numFmtId="0" fontId="11" fillId="0" borderId="39" xfId="0" applyFont="1" applyBorder="1" applyAlignment="1">
      <alignment horizontal="left" vertical="top" wrapText="1"/>
    </xf>
    <xf numFmtId="0" fontId="11" fillId="0" borderId="18" xfId="0" applyFont="1" applyBorder="1" applyAlignment="1">
      <alignment horizontal="left" vertical="top" wrapText="1"/>
    </xf>
    <xf numFmtId="0" fontId="11" fillId="0" borderId="48" xfId="0" applyFont="1" applyBorder="1" applyAlignment="1">
      <alignment horizontal="left" vertical="top" wrapText="1"/>
    </xf>
    <xf numFmtId="0" fontId="11" fillId="0" borderId="19" xfId="0" applyFont="1" applyBorder="1" applyAlignment="1">
      <alignment horizontal="left" vertical="top" wrapText="1"/>
    </xf>
    <xf numFmtId="2" fontId="11" fillId="0" borderId="29" xfId="2" applyNumberFormat="1" applyFont="1" applyFill="1" applyBorder="1" applyAlignment="1" applyProtection="1">
      <alignment horizontal="center" vertical="top" wrapText="1"/>
      <protection locked="0"/>
    </xf>
    <xf numFmtId="2" fontId="11" fillId="0" borderId="5" xfId="2" applyNumberFormat="1" applyFont="1" applyFill="1" applyBorder="1" applyAlignment="1" applyProtection="1">
      <alignment horizontal="center" vertical="top" wrapText="1"/>
      <protection locked="0"/>
    </xf>
    <xf numFmtId="0" fontId="11" fillId="0" borderId="2" xfId="0" applyFont="1" applyFill="1" applyBorder="1" applyAlignment="1">
      <alignment horizontal="center" vertical="top" wrapText="1"/>
    </xf>
    <xf numFmtId="0" fontId="11" fillId="0" borderId="16"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7" fillId="0" borderId="20" xfId="0" applyFont="1" applyFill="1" applyBorder="1" applyAlignment="1">
      <alignment horizontal="center" vertical="top" wrapText="1"/>
    </xf>
    <xf numFmtId="0" fontId="7" fillId="0" borderId="47" xfId="0" applyFont="1" applyFill="1" applyBorder="1" applyAlignment="1">
      <alignment horizontal="center" vertical="top" wrapText="1"/>
    </xf>
    <xf numFmtId="0" fontId="7" fillId="0" borderId="5" xfId="0" applyFont="1" applyFill="1" applyBorder="1" applyAlignment="1">
      <alignment horizontal="center" vertical="top" wrapText="1"/>
    </xf>
    <xf numFmtId="166" fontId="11" fillId="0" borderId="29" xfId="0" applyNumberFormat="1" applyFont="1" applyFill="1" applyBorder="1" applyAlignment="1">
      <alignment horizontal="center" vertical="top" wrapText="1"/>
    </xf>
    <xf numFmtId="166" fontId="11" fillId="0" borderId="47" xfId="0" applyNumberFormat="1" applyFont="1" applyFill="1" applyBorder="1" applyAlignment="1">
      <alignment horizontal="center" vertical="top" wrapText="1"/>
    </xf>
    <xf numFmtId="166" fontId="11" fillId="0" borderId="5" xfId="0" applyNumberFormat="1" applyFont="1" applyFill="1" applyBorder="1" applyAlignment="1">
      <alignment horizontal="center" vertical="top" wrapText="1"/>
    </xf>
    <xf numFmtId="0" fontId="11" fillId="4" borderId="23" xfId="0" applyFont="1" applyFill="1" applyBorder="1" applyAlignment="1">
      <alignment horizontal="left" vertical="top" wrapText="1"/>
    </xf>
    <xf numFmtId="0" fontId="11" fillId="4" borderId="14" xfId="0" applyFont="1" applyFill="1" applyBorder="1" applyAlignment="1">
      <alignment horizontal="left" vertical="top" wrapText="1"/>
    </xf>
    <xf numFmtId="0" fontId="11" fillId="4" borderId="15" xfId="0" applyFont="1" applyFill="1" applyBorder="1" applyAlignment="1">
      <alignment horizontal="left" vertical="top" wrapText="1"/>
    </xf>
    <xf numFmtId="0" fontId="12" fillId="0" borderId="20" xfId="0" applyFont="1" applyBorder="1" applyAlignment="1">
      <alignment horizontal="center" vertical="top" wrapText="1"/>
    </xf>
    <xf numFmtId="0" fontId="12" fillId="0" borderId="21" xfId="0" applyFont="1" applyBorder="1" applyAlignment="1">
      <alignment horizontal="center" vertical="top" wrapText="1"/>
    </xf>
    <xf numFmtId="0" fontId="12" fillId="0" borderId="5" xfId="0" applyFont="1" applyBorder="1" applyAlignment="1">
      <alignment horizontal="center" vertical="top" wrapText="1"/>
    </xf>
    <xf numFmtId="166" fontId="11" fillId="0" borderId="20" xfId="0" applyNumberFormat="1" applyFont="1" applyFill="1" applyBorder="1" applyAlignment="1">
      <alignment horizontal="center" vertical="top" wrapText="1"/>
    </xf>
    <xf numFmtId="166" fontId="11" fillId="0" borderId="21" xfId="0" applyNumberFormat="1" applyFont="1" applyFill="1" applyBorder="1" applyAlignment="1">
      <alignment horizontal="center" vertical="top" wrapText="1"/>
    </xf>
    <xf numFmtId="0" fontId="11" fillId="0" borderId="20" xfId="0" applyFont="1" applyFill="1" applyBorder="1" applyAlignment="1">
      <alignment horizontal="center" vertical="top" wrapText="1"/>
    </xf>
    <xf numFmtId="0" fontId="11" fillId="0" borderId="21" xfId="0" applyFont="1" applyFill="1" applyBorder="1" applyAlignment="1">
      <alignment horizontal="center" vertical="top" wrapText="1"/>
    </xf>
    <xf numFmtId="0" fontId="11" fillId="0" borderId="5" xfId="0" applyFont="1" applyFill="1" applyBorder="1" applyAlignment="1">
      <alignment horizontal="center" vertical="top" wrapText="1"/>
    </xf>
    <xf numFmtId="49" fontId="12" fillId="0" borderId="20" xfId="0" applyNumberFormat="1" applyFont="1" applyBorder="1" applyAlignment="1">
      <alignment horizontal="left" vertical="top" wrapText="1"/>
    </xf>
    <xf numFmtId="49" fontId="12" fillId="0" borderId="21" xfId="0" applyNumberFormat="1" applyFont="1" applyBorder="1" applyAlignment="1">
      <alignment horizontal="left" vertical="top" wrapText="1"/>
    </xf>
    <xf numFmtId="0" fontId="11" fillId="0" borderId="23" xfId="0" applyFont="1" applyBorder="1" applyAlignment="1">
      <alignment horizontal="left" vertical="top" wrapText="1"/>
    </xf>
    <xf numFmtId="0" fontId="11" fillId="0" borderId="26" xfId="0" applyFont="1" applyBorder="1" applyAlignment="1">
      <alignment horizontal="center" vertical="top" wrapText="1"/>
    </xf>
    <xf numFmtId="0" fontId="11" fillId="0" borderId="28" xfId="0" applyFont="1" applyBorder="1" applyAlignment="1">
      <alignment horizontal="left" vertical="top" wrapText="1"/>
    </xf>
    <xf numFmtId="0" fontId="11" fillId="0" borderId="42" xfId="0" applyNumberFormat="1" applyFont="1" applyFill="1" applyBorder="1" applyAlignment="1">
      <alignment horizontal="center" vertical="top" wrapText="1"/>
    </xf>
    <xf numFmtId="0" fontId="11" fillId="0" borderId="43" xfId="0" applyNumberFormat="1" applyFont="1" applyFill="1" applyBorder="1" applyAlignment="1">
      <alignment horizontal="center" vertical="top" wrapText="1"/>
    </xf>
    <xf numFmtId="0" fontId="11" fillId="0" borderId="29" xfId="0" applyFont="1" applyFill="1" applyBorder="1" applyAlignment="1">
      <alignment horizontal="center" vertical="top" wrapText="1"/>
    </xf>
    <xf numFmtId="0" fontId="11" fillId="0" borderId="47" xfId="0" applyFont="1" applyFill="1" applyBorder="1" applyAlignment="1">
      <alignment horizontal="center" vertical="top" wrapText="1"/>
    </xf>
  </cellXfs>
  <cellStyles count="15">
    <cellStyle name="Excel Built-in Normal" xfId="2"/>
    <cellStyle name="Excel Built-in Normal 1" xfId="6"/>
    <cellStyle name="TableStyleLight1" xfId="5"/>
    <cellStyle name="TableStyleLight1_План програма СЕР" xfId="8"/>
    <cellStyle name="Заголовок 1 2" xfId="11"/>
    <cellStyle name="Заголовок 2 2" xfId="12"/>
    <cellStyle name="Заголовок 3 2" xfId="13"/>
    <cellStyle name="Заголовок 4 2" xfId="14"/>
    <cellStyle name="Звичайний 2" xfId="10"/>
    <cellStyle name="Обычный" xfId="0" builtinId="0"/>
    <cellStyle name="Обычный 2" xfId="3"/>
    <cellStyle name="Обычный 3" xfId="1"/>
    <cellStyle name="Обычный 3_План програма СЕР" xfId="7"/>
    <cellStyle name="Обычный 4" xfId="4"/>
    <cellStyle name="Обычный 4 2" xfId="9"/>
  </cellStyles>
  <dxfs count="1">
    <dxf>
      <font>
        <b val="0"/>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AG703"/>
  <sheetViews>
    <sheetView tabSelected="1" topLeftCell="D73" zoomScale="90" zoomScaleNormal="90" zoomScaleSheetLayoutView="89" zoomScalePageLayoutView="80" workbookViewId="0">
      <selection activeCell="U46" sqref="U46"/>
    </sheetView>
  </sheetViews>
  <sheetFormatPr defaultRowHeight="15"/>
  <cols>
    <col min="1" max="1" width="13.140625" style="7" customWidth="1"/>
    <col min="2" max="2" width="7.140625" style="6" customWidth="1"/>
    <col min="3" max="3" width="30.140625" style="7" customWidth="1"/>
    <col min="4" max="4" width="9.28515625" style="2" customWidth="1"/>
    <col min="5" max="5" width="16.7109375" style="2" customWidth="1"/>
    <col min="6" max="6" width="14.140625" style="8" customWidth="1"/>
    <col min="7" max="7" width="12" style="8" customWidth="1"/>
    <col min="8" max="8" width="12.140625" style="8" customWidth="1"/>
    <col min="9" max="9" width="12.5703125" style="8" customWidth="1"/>
    <col min="10" max="10" width="11.5703125" style="8" customWidth="1"/>
    <col min="11" max="11" width="11.42578125" style="8" customWidth="1"/>
    <col min="12" max="12" width="12" style="8" customWidth="1"/>
    <col min="13" max="13" width="12.5703125" style="8" customWidth="1"/>
    <col min="14" max="14" width="12" style="8" customWidth="1"/>
    <col min="15" max="15" width="11" style="8" customWidth="1"/>
    <col min="16" max="16" width="11.5703125" style="8" customWidth="1"/>
    <col min="17" max="17" width="10.28515625" style="8" customWidth="1"/>
    <col min="18" max="18" width="15.140625" style="7" customWidth="1"/>
    <col min="19" max="19" width="9.5703125" style="2" customWidth="1"/>
    <col min="20" max="20" width="9.7109375" style="7" customWidth="1"/>
    <col min="21" max="21" width="34.85546875" style="1" customWidth="1"/>
    <col min="22" max="22" width="11.42578125" style="1" bestFit="1" customWidth="1"/>
    <col min="23" max="23" width="61.5703125" style="1" customWidth="1"/>
    <col min="24" max="24" width="11.85546875" style="1" customWidth="1"/>
    <col min="25" max="25" width="12" style="1" customWidth="1"/>
    <col min="26" max="26" width="13.140625" style="1" customWidth="1"/>
    <col min="27" max="16384" width="9.140625" style="1"/>
  </cols>
  <sheetData>
    <row r="2" spans="1:23" ht="15.75">
      <c r="A2" s="869" t="s">
        <v>1366</v>
      </c>
      <c r="B2" s="869"/>
      <c r="C2" s="869"/>
      <c r="D2" s="869"/>
      <c r="E2" s="869"/>
      <c r="F2" s="869"/>
      <c r="G2" s="869"/>
      <c r="H2" s="869"/>
      <c r="I2" s="869"/>
      <c r="J2" s="869"/>
      <c r="K2" s="869"/>
      <c r="L2" s="869"/>
      <c r="M2" s="869"/>
      <c r="N2" s="869"/>
      <c r="O2" s="869"/>
      <c r="P2" s="869"/>
      <c r="Q2" s="869"/>
      <c r="R2" s="869"/>
      <c r="S2" s="869"/>
      <c r="T2" s="13"/>
      <c r="U2" s="10"/>
      <c r="V2" s="10"/>
      <c r="W2" s="10"/>
    </row>
    <row r="3" spans="1:23" ht="29.25" customHeight="1">
      <c r="A3" s="118"/>
      <c r="B3" s="118"/>
      <c r="C3" s="118"/>
      <c r="D3" s="118"/>
      <c r="E3" s="118"/>
      <c r="F3" s="118"/>
      <c r="G3" s="541"/>
      <c r="H3" s="118"/>
      <c r="I3" s="541"/>
      <c r="J3" s="118"/>
      <c r="K3" s="541"/>
      <c r="L3" s="118"/>
      <c r="M3" s="541"/>
      <c r="N3" s="118"/>
      <c r="O3" s="541"/>
      <c r="P3" s="118"/>
      <c r="Q3" s="541"/>
      <c r="R3" s="118"/>
      <c r="S3" s="118"/>
      <c r="T3" s="13"/>
      <c r="U3" s="10"/>
      <c r="V3" s="10"/>
      <c r="W3" s="10"/>
    </row>
    <row r="4" spans="1:23" ht="15" customHeight="1">
      <c r="A4" s="870" t="s">
        <v>866</v>
      </c>
      <c r="B4" s="870" t="s">
        <v>0</v>
      </c>
      <c r="C4" s="871" t="s">
        <v>1</v>
      </c>
      <c r="D4" s="870" t="s">
        <v>2</v>
      </c>
      <c r="E4" s="870" t="s">
        <v>3</v>
      </c>
      <c r="F4" s="880" t="s">
        <v>19</v>
      </c>
      <c r="G4" s="884"/>
      <c r="H4" s="884"/>
      <c r="I4" s="884"/>
      <c r="J4" s="884"/>
      <c r="K4" s="884"/>
      <c r="L4" s="884"/>
      <c r="M4" s="884"/>
      <c r="N4" s="884"/>
      <c r="O4" s="884"/>
      <c r="P4" s="884"/>
      <c r="Q4" s="881"/>
      <c r="R4" s="885" t="s">
        <v>4</v>
      </c>
      <c r="S4" s="887"/>
      <c r="T4" s="888"/>
      <c r="U4" s="914" t="s">
        <v>1679</v>
      </c>
    </row>
    <row r="5" spans="1:23" ht="15.75" customHeight="1">
      <c r="A5" s="870"/>
      <c r="B5" s="870"/>
      <c r="C5" s="872"/>
      <c r="D5" s="870"/>
      <c r="E5" s="870"/>
      <c r="F5" s="874" t="s">
        <v>5</v>
      </c>
      <c r="G5" s="875"/>
      <c r="H5" s="880" t="s">
        <v>6</v>
      </c>
      <c r="I5" s="884"/>
      <c r="J5" s="884"/>
      <c r="K5" s="884"/>
      <c r="L5" s="884"/>
      <c r="M5" s="884"/>
      <c r="N5" s="884"/>
      <c r="O5" s="884"/>
      <c r="P5" s="884"/>
      <c r="Q5" s="881"/>
      <c r="R5" s="886"/>
      <c r="S5" s="889"/>
      <c r="T5" s="890"/>
      <c r="U5" s="915"/>
    </row>
    <row r="6" spans="1:23" ht="15" customHeight="1">
      <c r="A6" s="870"/>
      <c r="B6" s="870"/>
      <c r="C6" s="872"/>
      <c r="D6" s="870"/>
      <c r="E6" s="870"/>
      <c r="F6" s="876"/>
      <c r="G6" s="877"/>
      <c r="H6" s="874" t="s">
        <v>13</v>
      </c>
      <c r="I6" s="875"/>
      <c r="J6" s="880" t="s">
        <v>7</v>
      </c>
      <c r="K6" s="884"/>
      <c r="L6" s="884"/>
      <c r="M6" s="881"/>
      <c r="N6" s="874" t="s">
        <v>8</v>
      </c>
      <c r="O6" s="875"/>
      <c r="P6" s="874" t="s">
        <v>9</v>
      </c>
      <c r="Q6" s="875"/>
      <c r="R6" s="885" t="s">
        <v>10</v>
      </c>
      <c r="S6" s="885" t="s">
        <v>11</v>
      </c>
      <c r="T6" s="888"/>
      <c r="U6" s="915"/>
    </row>
    <row r="7" spans="1:23" ht="64.5" customHeight="1">
      <c r="A7" s="870"/>
      <c r="B7" s="870"/>
      <c r="C7" s="873"/>
      <c r="D7" s="870"/>
      <c r="E7" s="870"/>
      <c r="F7" s="878"/>
      <c r="G7" s="879"/>
      <c r="H7" s="878"/>
      <c r="I7" s="879"/>
      <c r="J7" s="880" t="s">
        <v>12</v>
      </c>
      <c r="K7" s="881"/>
      <c r="L7" s="882" t="s">
        <v>17</v>
      </c>
      <c r="M7" s="883"/>
      <c r="N7" s="878"/>
      <c r="O7" s="879"/>
      <c r="P7" s="878"/>
      <c r="Q7" s="879"/>
      <c r="R7" s="886"/>
      <c r="S7" s="886"/>
      <c r="T7" s="890"/>
      <c r="U7" s="916"/>
    </row>
    <row r="8" spans="1:23" ht="17.25" customHeight="1">
      <c r="A8" s="542"/>
      <c r="B8" s="542"/>
      <c r="C8" s="543"/>
      <c r="D8" s="542"/>
      <c r="E8" s="542"/>
      <c r="F8" s="567" t="s">
        <v>1279</v>
      </c>
      <c r="G8" s="567" t="s">
        <v>1280</v>
      </c>
      <c r="H8" s="567" t="s">
        <v>1279</v>
      </c>
      <c r="I8" s="567" t="s">
        <v>1280</v>
      </c>
      <c r="J8" s="567" t="s">
        <v>1279</v>
      </c>
      <c r="K8" s="567" t="s">
        <v>1280</v>
      </c>
      <c r="L8" s="567" t="s">
        <v>1279</v>
      </c>
      <c r="M8" s="567" t="s">
        <v>1280</v>
      </c>
      <c r="N8" s="567" t="s">
        <v>1279</v>
      </c>
      <c r="O8" s="567" t="s">
        <v>1280</v>
      </c>
      <c r="P8" s="567" t="s">
        <v>1279</v>
      </c>
      <c r="Q8" s="567" t="s">
        <v>1280</v>
      </c>
      <c r="R8" s="567" t="s">
        <v>1279</v>
      </c>
      <c r="S8" s="568" t="s">
        <v>1279</v>
      </c>
      <c r="T8" s="568" t="s">
        <v>1280</v>
      </c>
      <c r="U8" s="750" t="s">
        <v>1280</v>
      </c>
    </row>
    <row r="9" spans="1:23" s="2" customFormat="1" ht="15.75">
      <c r="A9" s="11">
        <v>1</v>
      </c>
      <c r="B9" s="11">
        <v>2</v>
      </c>
      <c r="C9" s="11">
        <v>3</v>
      </c>
      <c r="D9" s="11">
        <v>4</v>
      </c>
      <c r="E9" s="11">
        <v>5</v>
      </c>
      <c r="F9" s="9">
        <v>6</v>
      </c>
      <c r="G9" s="9">
        <v>7</v>
      </c>
      <c r="H9" s="9">
        <v>8</v>
      </c>
      <c r="I9" s="9">
        <v>9</v>
      </c>
      <c r="J9" s="9">
        <v>10</v>
      </c>
      <c r="K9" s="9">
        <v>11</v>
      </c>
      <c r="L9" s="9">
        <v>12</v>
      </c>
      <c r="M9" s="9">
        <v>13</v>
      </c>
      <c r="N9" s="9">
        <v>14</v>
      </c>
      <c r="O9" s="9">
        <v>15</v>
      </c>
      <c r="P9" s="9">
        <v>16</v>
      </c>
      <c r="Q9" s="9">
        <v>17</v>
      </c>
      <c r="R9" s="9">
        <v>18</v>
      </c>
      <c r="S9" s="9">
        <v>19</v>
      </c>
      <c r="T9" s="540">
        <v>20</v>
      </c>
      <c r="U9" s="750">
        <v>21</v>
      </c>
    </row>
    <row r="10" spans="1:23" ht="15" customHeight="1">
      <c r="A10" s="830" t="s">
        <v>14</v>
      </c>
      <c r="B10" s="831"/>
      <c r="C10" s="831"/>
      <c r="D10" s="831"/>
      <c r="E10" s="831"/>
      <c r="F10" s="831"/>
      <c r="G10" s="831"/>
      <c r="H10" s="831"/>
      <c r="I10" s="831"/>
      <c r="J10" s="831"/>
      <c r="K10" s="831"/>
      <c r="L10" s="831"/>
      <c r="M10" s="831"/>
      <c r="N10" s="831"/>
      <c r="O10" s="831"/>
      <c r="P10" s="831"/>
      <c r="Q10" s="831"/>
      <c r="R10" s="831"/>
      <c r="S10" s="831"/>
      <c r="T10" s="831"/>
      <c r="U10" s="832"/>
    </row>
    <row r="11" spans="1:23" ht="17.25" customHeight="1">
      <c r="A11" s="830" t="s">
        <v>15</v>
      </c>
      <c r="B11" s="831"/>
      <c r="C11" s="831"/>
      <c r="D11" s="831"/>
      <c r="E11" s="831"/>
      <c r="F11" s="831"/>
      <c r="G11" s="831"/>
      <c r="H11" s="831"/>
      <c r="I11" s="831"/>
      <c r="J11" s="831"/>
      <c r="K11" s="831"/>
      <c r="L11" s="831"/>
      <c r="M11" s="831"/>
      <c r="N11" s="831"/>
      <c r="O11" s="831"/>
      <c r="P11" s="831"/>
      <c r="Q11" s="831"/>
      <c r="R11" s="831"/>
      <c r="S11" s="831"/>
      <c r="T11" s="831"/>
      <c r="U11" s="832"/>
    </row>
    <row r="12" spans="1:23" ht="48" customHeight="1">
      <c r="A12" s="169" t="s">
        <v>635</v>
      </c>
      <c r="B12" s="14" t="s">
        <v>67</v>
      </c>
      <c r="C12" s="19" t="s">
        <v>630</v>
      </c>
      <c r="D12" s="14" t="s">
        <v>631</v>
      </c>
      <c r="E12" s="928" t="s">
        <v>871</v>
      </c>
      <c r="F12" s="190">
        <f>H12+J12+L12+N12+P12</f>
        <v>60</v>
      </c>
      <c r="G12" s="190">
        <f>I12+K12+M12+O12+Q12</f>
        <v>0</v>
      </c>
      <c r="H12" s="15"/>
      <c r="I12" s="15"/>
      <c r="J12" s="15"/>
      <c r="K12" s="15"/>
      <c r="L12" s="15"/>
      <c r="M12" s="15"/>
      <c r="N12" s="190">
        <v>60</v>
      </c>
      <c r="O12" s="190"/>
      <c r="P12" s="633"/>
      <c r="Q12" s="15"/>
      <c r="R12" s="923" t="s">
        <v>1299</v>
      </c>
      <c r="S12" s="926">
        <v>2700</v>
      </c>
      <c r="T12" s="917" t="s">
        <v>1371</v>
      </c>
      <c r="U12" s="799" t="s">
        <v>1672</v>
      </c>
    </row>
    <row r="13" spans="1:23" ht="114.75" customHeight="1">
      <c r="A13" s="850" t="s">
        <v>867</v>
      </c>
      <c r="B13" s="253"/>
      <c r="C13" s="20" t="s">
        <v>1074</v>
      </c>
      <c r="D13" s="253"/>
      <c r="E13" s="929"/>
      <c r="F13" s="190"/>
      <c r="G13" s="190"/>
      <c r="H13" s="20"/>
      <c r="I13" s="20"/>
      <c r="J13" s="20"/>
      <c r="K13" s="20"/>
      <c r="L13" s="20"/>
      <c r="M13" s="20"/>
      <c r="N13" s="20"/>
      <c r="O13" s="20"/>
      <c r="P13" s="634"/>
      <c r="Q13" s="20"/>
      <c r="R13" s="924"/>
      <c r="S13" s="927"/>
      <c r="T13" s="918"/>
      <c r="U13" s="800"/>
    </row>
    <row r="14" spans="1:23" ht="47.25">
      <c r="A14" s="851"/>
      <c r="B14" s="253">
        <v>1</v>
      </c>
      <c r="C14" s="20" t="s">
        <v>634</v>
      </c>
      <c r="D14" s="253" t="s">
        <v>618</v>
      </c>
      <c r="E14" s="929"/>
      <c r="F14" s="190">
        <f t="shared" ref="F14:F26" si="0">H14+J14+L14+N14+P14</f>
        <v>5800</v>
      </c>
      <c r="G14" s="190">
        <f t="shared" ref="G14:G26" si="1">I14+K14+M14+O14+Q14</f>
        <v>0</v>
      </c>
      <c r="H14" s="20"/>
      <c r="I14" s="20"/>
      <c r="J14" s="20"/>
      <c r="K14" s="20"/>
      <c r="L14" s="20"/>
      <c r="M14" s="20"/>
      <c r="N14" s="190">
        <v>5800</v>
      </c>
      <c r="O14" s="190"/>
      <c r="P14" s="634"/>
      <c r="Q14" s="20"/>
      <c r="R14" s="924"/>
      <c r="S14" s="927"/>
      <c r="T14" s="918"/>
      <c r="U14" s="755"/>
    </row>
    <row r="15" spans="1:23" ht="47.25" customHeight="1">
      <c r="A15" s="851"/>
      <c r="B15" s="253">
        <v>2</v>
      </c>
      <c r="C15" s="20" t="s">
        <v>617</v>
      </c>
      <c r="D15" s="253" t="s">
        <v>619</v>
      </c>
      <c r="E15" s="929"/>
      <c r="F15" s="190">
        <f t="shared" si="0"/>
        <v>6661</v>
      </c>
      <c r="G15" s="190">
        <f t="shared" si="1"/>
        <v>0</v>
      </c>
      <c r="H15" s="20"/>
      <c r="I15" s="20"/>
      <c r="J15" s="20"/>
      <c r="K15" s="20"/>
      <c r="L15" s="20"/>
      <c r="M15" s="20"/>
      <c r="N15" s="190">
        <v>6661</v>
      </c>
      <c r="O15" s="190"/>
      <c r="P15" s="634"/>
      <c r="Q15" s="20"/>
      <c r="R15" s="924"/>
      <c r="S15" s="927"/>
      <c r="T15" s="918"/>
      <c r="U15" s="755"/>
    </row>
    <row r="16" spans="1:23" ht="47.25">
      <c r="A16" s="851"/>
      <c r="B16" s="253">
        <v>3</v>
      </c>
      <c r="C16" s="20" t="s">
        <v>817</v>
      </c>
      <c r="D16" s="253" t="s">
        <v>620</v>
      </c>
      <c r="E16" s="929"/>
      <c r="F16" s="190">
        <f t="shared" si="0"/>
        <v>3750</v>
      </c>
      <c r="G16" s="190">
        <f t="shared" si="1"/>
        <v>0</v>
      </c>
      <c r="H16" s="20"/>
      <c r="I16" s="20"/>
      <c r="J16" s="20"/>
      <c r="K16" s="20"/>
      <c r="L16" s="20"/>
      <c r="M16" s="20"/>
      <c r="N16" s="190">
        <v>3750</v>
      </c>
      <c r="O16" s="190"/>
      <c r="P16" s="634"/>
      <c r="Q16" s="20"/>
      <c r="R16" s="924"/>
      <c r="S16" s="927"/>
      <c r="T16" s="918"/>
      <c r="U16" s="755"/>
    </row>
    <row r="17" spans="1:21" ht="47.25">
      <c r="A17" s="851"/>
      <c r="B17" s="253">
        <v>4</v>
      </c>
      <c r="C17" s="20" t="s">
        <v>818</v>
      </c>
      <c r="D17" s="253" t="s">
        <v>621</v>
      </c>
      <c r="E17" s="930"/>
      <c r="F17" s="190">
        <f t="shared" si="0"/>
        <v>12970</v>
      </c>
      <c r="G17" s="190">
        <f t="shared" si="1"/>
        <v>0</v>
      </c>
      <c r="H17" s="20"/>
      <c r="I17" s="20"/>
      <c r="J17" s="20"/>
      <c r="K17" s="20"/>
      <c r="L17" s="20"/>
      <c r="M17" s="20"/>
      <c r="N17" s="190">
        <v>12970</v>
      </c>
      <c r="O17" s="190"/>
      <c r="P17" s="634"/>
      <c r="Q17" s="20"/>
      <c r="R17" s="924"/>
      <c r="S17" s="927"/>
      <c r="T17" s="918"/>
      <c r="U17" s="755"/>
    </row>
    <row r="18" spans="1:21" ht="63">
      <c r="A18" s="851"/>
      <c r="B18" s="253"/>
      <c r="C18" s="19" t="s">
        <v>18</v>
      </c>
      <c r="D18" s="253">
        <v>2020</v>
      </c>
      <c r="E18" s="253" t="s">
        <v>16</v>
      </c>
      <c r="F18" s="190"/>
      <c r="G18" s="190"/>
      <c r="H18" s="4"/>
      <c r="I18" s="4"/>
      <c r="J18" s="4"/>
      <c r="K18" s="4"/>
      <c r="L18" s="4"/>
      <c r="M18" s="4"/>
      <c r="N18" s="693"/>
      <c r="O18" s="693"/>
      <c r="P18" s="635"/>
      <c r="Q18" s="4"/>
      <c r="R18" s="924"/>
      <c r="S18" s="927"/>
      <c r="T18" s="918"/>
      <c r="U18" s="755"/>
    </row>
    <row r="19" spans="1:21" ht="36" customHeight="1">
      <c r="A19" s="851"/>
      <c r="B19" s="14" t="s">
        <v>67</v>
      </c>
      <c r="C19" s="19" t="s">
        <v>24</v>
      </c>
      <c r="D19" s="253">
        <v>2020</v>
      </c>
      <c r="E19" s="253" t="s">
        <v>25</v>
      </c>
      <c r="F19" s="190">
        <f t="shared" si="0"/>
        <v>26000</v>
      </c>
      <c r="G19" s="190">
        <f t="shared" si="1"/>
        <v>0</v>
      </c>
      <c r="H19" s="4"/>
      <c r="I19" s="4"/>
      <c r="J19" s="4"/>
      <c r="K19" s="4"/>
      <c r="L19" s="4"/>
      <c r="M19" s="4"/>
      <c r="N19" s="190">
        <v>26000</v>
      </c>
      <c r="O19" s="190">
        <v>0</v>
      </c>
      <c r="P19" s="635"/>
      <c r="Q19" s="4"/>
      <c r="R19" s="924"/>
      <c r="S19" s="927"/>
      <c r="T19" s="918"/>
      <c r="U19" s="771" t="s">
        <v>1770</v>
      </c>
    </row>
    <row r="20" spans="1:21" ht="47.25">
      <c r="A20" s="851"/>
      <c r="B20" s="14" t="s">
        <v>81</v>
      </c>
      <c r="C20" s="19" t="s">
        <v>622</v>
      </c>
      <c r="D20" s="253" t="s">
        <v>623</v>
      </c>
      <c r="E20" s="928" t="s">
        <v>871</v>
      </c>
      <c r="F20" s="190">
        <f t="shared" si="0"/>
        <v>248</v>
      </c>
      <c r="G20" s="190">
        <f t="shared" si="1"/>
        <v>0</v>
      </c>
      <c r="H20" s="4"/>
      <c r="I20" s="4"/>
      <c r="J20" s="4"/>
      <c r="K20" s="4"/>
      <c r="L20" s="4"/>
      <c r="M20" s="4"/>
      <c r="N20" s="190">
        <v>248</v>
      </c>
      <c r="O20" s="190"/>
      <c r="P20" s="635"/>
      <c r="Q20" s="4"/>
      <c r="R20" s="924"/>
      <c r="S20" s="927"/>
      <c r="T20" s="918"/>
      <c r="U20" s="755"/>
    </row>
    <row r="21" spans="1:21" ht="47.25">
      <c r="A21" s="851"/>
      <c r="B21" s="14" t="s">
        <v>84</v>
      </c>
      <c r="C21" s="19" t="s">
        <v>624</v>
      </c>
      <c r="D21" s="253" t="s">
        <v>626</v>
      </c>
      <c r="E21" s="929"/>
      <c r="F21" s="190">
        <f t="shared" si="0"/>
        <v>3000</v>
      </c>
      <c r="G21" s="190">
        <f t="shared" si="1"/>
        <v>0</v>
      </c>
      <c r="H21" s="4"/>
      <c r="I21" s="4"/>
      <c r="J21" s="4"/>
      <c r="K21" s="4"/>
      <c r="L21" s="4"/>
      <c r="M21" s="4"/>
      <c r="N21" s="190">
        <v>3000</v>
      </c>
      <c r="O21" s="190"/>
      <c r="P21" s="635"/>
      <c r="Q21" s="4"/>
      <c r="R21" s="924"/>
      <c r="S21" s="927"/>
      <c r="T21" s="918"/>
      <c r="U21" s="755"/>
    </row>
    <row r="22" spans="1:21" ht="47.25">
      <c r="A22" s="851"/>
      <c r="B22" s="14" t="s">
        <v>86</v>
      </c>
      <c r="C22" s="19" t="s">
        <v>625</v>
      </c>
      <c r="D22" s="253" t="s">
        <v>621</v>
      </c>
      <c r="E22" s="929"/>
      <c r="F22" s="190">
        <f t="shared" si="0"/>
        <v>5125</v>
      </c>
      <c r="G22" s="190">
        <f t="shared" si="1"/>
        <v>0</v>
      </c>
      <c r="H22" s="4"/>
      <c r="I22" s="4"/>
      <c r="J22" s="4"/>
      <c r="K22" s="4"/>
      <c r="L22" s="4"/>
      <c r="M22" s="4"/>
      <c r="N22" s="190">
        <v>5125</v>
      </c>
      <c r="O22" s="190"/>
      <c r="P22" s="635"/>
      <c r="Q22" s="4"/>
      <c r="R22" s="924"/>
      <c r="S22" s="927"/>
      <c r="T22" s="918"/>
      <c r="U22" s="755"/>
    </row>
    <row r="23" spans="1:21" ht="47.25">
      <c r="A23" s="851"/>
      <c r="B23" s="14" t="s">
        <v>88</v>
      </c>
      <c r="C23" s="19" t="s">
        <v>627</v>
      </c>
      <c r="D23" s="253" t="s">
        <v>628</v>
      </c>
      <c r="E23" s="930"/>
      <c r="F23" s="190">
        <f t="shared" si="0"/>
        <v>1693.6</v>
      </c>
      <c r="G23" s="190">
        <f t="shared" si="1"/>
        <v>0</v>
      </c>
      <c r="H23" s="4"/>
      <c r="I23" s="4"/>
      <c r="J23" s="4"/>
      <c r="K23" s="4"/>
      <c r="L23" s="4"/>
      <c r="M23" s="4"/>
      <c r="N23" s="190">
        <v>1693.6</v>
      </c>
      <c r="O23" s="190"/>
      <c r="P23" s="635"/>
      <c r="Q23" s="4"/>
      <c r="R23" s="924"/>
      <c r="S23" s="927"/>
      <c r="T23" s="918"/>
      <c r="U23" s="755"/>
    </row>
    <row r="24" spans="1:21" ht="47.25" customHeight="1">
      <c r="A24" s="851"/>
      <c r="B24" s="14" t="s">
        <v>91</v>
      </c>
      <c r="C24" s="19" t="s">
        <v>21</v>
      </c>
      <c r="D24" s="253">
        <v>2020</v>
      </c>
      <c r="E24" s="253" t="s">
        <v>22</v>
      </c>
      <c r="F24" s="190">
        <f t="shared" si="0"/>
        <v>40</v>
      </c>
      <c r="G24" s="190">
        <f t="shared" si="1"/>
        <v>40</v>
      </c>
      <c r="H24" s="15"/>
      <c r="I24" s="15"/>
      <c r="J24" s="15"/>
      <c r="K24" s="15"/>
      <c r="L24" s="15"/>
      <c r="M24" s="15"/>
      <c r="N24" s="190">
        <v>40</v>
      </c>
      <c r="O24" s="190">
        <v>40</v>
      </c>
      <c r="P24" s="633"/>
      <c r="Q24" s="15"/>
      <c r="R24" s="924"/>
      <c r="S24" s="927"/>
      <c r="T24" s="918"/>
      <c r="U24" s="426" t="s">
        <v>1771</v>
      </c>
    </row>
    <row r="25" spans="1:21" ht="47.25">
      <c r="A25" s="851"/>
      <c r="B25" s="14"/>
      <c r="C25" s="19" t="s">
        <v>629</v>
      </c>
      <c r="D25" s="253"/>
      <c r="E25" s="253"/>
      <c r="F25" s="632"/>
      <c r="G25" s="632"/>
      <c r="H25" s="633"/>
      <c r="I25" s="633"/>
      <c r="J25" s="633"/>
      <c r="K25" s="633"/>
      <c r="L25" s="633"/>
      <c r="M25" s="633"/>
      <c r="N25" s="632"/>
      <c r="O25" s="632"/>
      <c r="P25" s="633"/>
      <c r="Q25" s="15"/>
      <c r="R25" s="924"/>
      <c r="S25" s="927"/>
      <c r="T25" s="918"/>
      <c r="U25" s="755"/>
    </row>
    <row r="26" spans="1:21" ht="63">
      <c r="A26" s="847"/>
      <c r="B26" s="14" t="s">
        <v>67</v>
      </c>
      <c r="C26" s="19" t="s">
        <v>632</v>
      </c>
      <c r="D26" s="253" t="s">
        <v>633</v>
      </c>
      <c r="E26" s="253" t="s">
        <v>871</v>
      </c>
      <c r="F26" s="190">
        <f t="shared" si="0"/>
        <v>800</v>
      </c>
      <c r="G26" s="190">
        <f t="shared" si="1"/>
        <v>0</v>
      </c>
      <c r="H26" s="15"/>
      <c r="I26" s="15"/>
      <c r="J26" s="15"/>
      <c r="K26" s="15"/>
      <c r="L26" s="15"/>
      <c r="M26" s="15"/>
      <c r="N26" s="190">
        <v>800</v>
      </c>
      <c r="O26" s="190"/>
      <c r="P26" s="15"/>
      <c r="Q26" s="15"/>
      <c r="R26" s="925"/>
      <c r="S26" s="919"/>
      <c r="T26" s="919"/>
      <c r="U26" s="755"/>
    </row>
    <row r="27" spans="1:21" s="5" customFormat="1" ht="19.5" customHeight="1">
      <c r="A27" s="12"/>
      <c r="B27" s="4"/>
      <c r="C27" s="16" t="s">
        <v>162</v>
      </c>
      <c r="D27" s="15"/>
      <c r="E27" s="17"/>
      <c r="F27" s="628">
        <f>H27+J27+L27+N27+P27</f>
        <v>66147.600000000006</v>
      </c>
      <c r="G27" s="628">
        <f>I27+K27+M27+O27+Q27</f>
        <v>40</v>
      </c>
      <c r="H27" s="18">
        <f>SUM(H12:H26)</f>
        <v>0</v>
      </c>
      <c r="I27" s="18">
        <f t="shared" ref="I27:Q27" si="2">SUM(I12:I26)</f>
        <v>0</v>
      </c>
      <c r="J27" s="18">
        <f t="shared" si="2"/>
        <v>0</v>
      </c>
      <c r="K27" s="18">
        <f t="shared" si="2"/>
        <v>0</v>
      </c>
      <c r="L27" s="18">
        <f t="shared" si="2"/>
        <v>0</v>
      </c>
      <c r="M27" s="18">
        <f t="shared" si="2"/>
        <v>0</v>
      </c>
      <c r="N27" s="18">
        <f t="shared" si="2"/>
        <v>66147.600000000006</v>
      </c>
      <c r="O27" s="18">
        <f t="shared" si="2"/>
        <v>40</v>
      </c>
      <c r="P27" s="18">
        <f t="shared" si="2"/>
        <v>0</v>
      </c>
      <c r="Q27" s="18">
        <f t="shared" si="2"/>
        <v>0</v>
      </c>
      <c r="R27" s="3"/>
      <c r="S27" s="11"/>
      <c r="T27" s="565"/>
      <c r="U27" s="756"/>
    </row>
    <row r="28" spans="1:21" s="5" customFormat="1" ht="19.5" customHeight="1">
      <c r="A28" s="830" t="s">
        <v>36</v>
      </c>
      <c r="B28" s="831"/>
      <c r="C28" s="831"/>
      <c r="D28" s="831"/>
      <c r="E28" s="831"/>
      <c r="F28" s="831"/>
      <c r="G28" s="831"/>
      <c r="H28" s="831"/>
      <c r="I28" s="831"/>
      <c r="J28" s="831"/>
      <c r="K28" s="831"/>
      <c r="L28" s="831"/>
      <c r="M28" s="831"/>
      <c r="N28" s="831"/>
      <c r="O28" s="831"/>
      <c r="P28" s="831"/>
      <c r="Q28" s="831"/>
      <c r="R28" s="831"/>
      <c r="S28" s="831"/>
      <c r="T28" s="832"/>
      <c r="U28" s="756"/>
    </row>
    <row r="29" spans="1:21" ht="63" customHeight="1">
      <c r="A29" s="845" t="s">
        <v>26</v>
      </c>
      <c r="B29" s="253">
        <v>1</v>
      </c>
      <c r="C29" s="19" t="s">
        <v>27</v>
      </c>
      <c r="D29" s="253">
        <v>2020</v>
      </c>
      <c r="E29" s="253" t="s">
        <v>819</v>
      </c>
      <c r="F29" s="190">
        <f>H29+J29+L29+N29+P29</f>
        <v>300</v>
      </c>
      <c r="G29" s="190">
        <f>I29+K29+M29+O29+Q29</f>
        <v>0</v>
      </c>
      <c r="H29" s="190"/>
      <c r="I29" s="190"/>
      <c r="J29" s="190"/>
      <c r="K29" s="190"/>
      <c r="L29" s="190">
        <v>300</v>
      </c>
      <c r="M29" s="190">
        <v>0</v>
      </c>
      <c r="N29" s="190"/>
      <c r="O29" s="190"/>
      <c r="P29" s="190"/>
      <c r="Q29" s="190"/>
      <c r="R29" s="253" t="s">
        <v>522</v>
      </c>
      <c r="S29" s="253">
        <v>15</v>
      </c>
      <c r="T29" s="209">
        <v>0</v>
      </c>
      <c r="U29" s="755"/>
    </row>
    <row r="30" spans="1:21" ht="152.25" customHeight="1">
      <c r="A30" s="846"/>
      <c r="B30" s="450">
        <v>2</v>
      </c>
      <c r="C30" s="453" t="s">
        <v>28</v>
      </c>
      <c r="D30" s="452">
        <v>2020</v>
      </c>
      <c r="E30" s="452" t="s">
        <v>29</v>
      </c>
      <c r="F30" s="31">
        <f>H30+J30+L30+N30+P30</f>
        <v>15</v>
      </c>
      <c r="G30" s="190">
        <f t="shared" ref="G30:G34" si="3">I30+K30+M30+O30+Q30</f>
        <v>0</v>
      </c>
      <c r="H30" s="728"/>
      <c r="I30" s="728"/>
      <c r="J30" s="744"/>
      <c r="K30" s="744"/>
      <c r="L30" s="728"/>
      <c r="M30" s="728"/>
      <c r="N30" s="728"/>
      <c r="O30" s="728"/>
      <c r="P30" s="728">
        <v>15</v>
      </c>
      <c r="Q30" s="728"/>
      <c r="R30" s="454" t="s">
        <v>457</v>
      </c>
      <c r="S30" s="455">
        <v>2.5</v>
      </c>
      <c r="T30" s="209">
        <v>1.5</v>
      </c>
      <c r="U30" s="766" t="s">
        <v>1501</v>
      </c>
    </row>
    <row r="31" spans="1:21" ht="408.75" customHeight="1">
      <c r="A31" s="846"/>
      <c r="B31" s="451">
        <v>3</v>
      </c>
      <c r="C31" s="104" t="s">
        <v>1148</v>
      </c>
      <c r="D31" s="449">
        <v>2020</v>
      </c>
      <c r="E31" s="449" t="s">
        <v>29</v>
      </c>
      <c r="F31" s="31">
        <f t="shared" ref="F31:F34" si="4">H31+J31+L31+N31+P31</f>
        <v>65</v>
      </c>
      <c r="G31" s="190">
        <f t="shared" si="3"/>
        <v>65</v>
      </c>
      <c r="H31" s="31"/>
      <c r="I31" s="31"/>
      <c r="J31" s="745"/>
      <c r="K31" s="745"/>
      <c r="L31" s="31">
        <v>19.5</v>
      </c>
      <c r="M31" s="31">
        <v>19.5</v>
      </c>
      <c r="N31" s="31"/>
      <c r="O31" s="31"/>
      <c r="P31" s="31">
        <v>45.5</v>
      </c>
      <c r="Q31" s="31">
        <v>45.5</v>
      </c>
      <c r="R31" s="456" t="s">
        <v>1149</v>
      </c>
      <c r="S31" s="86">
        <v>1</v>
      </c>
      <c r="T31" s="209">
        <v>1</v>
      </c>
      <c r="U31" s="778" t="s">
        <v>1372</v>
      </c>
    </row>
    <row r="32" spans="1:21" ht="203.25" customHeight="1">
      <c r="A32" s="847"/>
      <c r="B32" s="592">
        <v>4</v>
      </c>
      <c r="C32" s="104" t="s">
        <v>1150</v>
      </c>
      <c r="D32" s="589">
        <v>2020</v>
      </c>
      <c r="E32" s="589" t="s">
        <v>29</v>
      </c>
      <c r="F32" s="31">
        <f t="shared" si="4"/>
        <v>245</v>
      </c>
      <c r="G32" s="190">
        <f t="shared" si="3"/>
        <v>245</v>
      </c>
      <c r="H32" s="31"/>
      <c r="I32" s="31"/>
      <c r="J32" s="745"/>
      <c r="K32" s="745"/>
      <c r="L32" s="31">
        <v>73.5</v>
      </c>
      <c r="M32" s="31">
        <v>73.5</v>
      </c>
      <c r="N32" s="31"/>
      <c r="O32" s="31"/>
      <c r="P32" s="31">
        <v>171.5</v>
      </c>
      <c r="Q32" s="31">
        <v>171.5</v>
      </c>
      <c r="R32" s="592" t="s">
        <v>522</v>
      </c>
      <c r="S32" s="86">
        <v>7</v>
      </c>
      <c r="T32" s="209">
        <v>7</v>
      </c>
      <c r="U32" s="755" t="s">
        <v>1373</v>
      </c>
    </row>
    <row r="33" spans="1:21" ht="241.5" customHeight="1">
      <c r="A33" s="850" t="s">
        <v>30</v>
      </c>
      <c r="B33" s="253">
        <v>1</v>
      </c>
      <c r="C33" s="19" t="s">
        <v>31</v>
      </c>
      <c r="D33" s="253">
        <v>2020</v>
      </c>
      <c r="E33" s="253" t="s">
        <v>32</v>
      </c>
      <c r="F33" s="31">
        <f t="shared" si="4"/>
        <v>400</v>
      </c>
      <c r="G33" s="190">
        <f t="shared" si="3"/>
        <v>0</v>
      </c>
      <c r="H33" s="190"/>
      <c r="I33" s="190"/>
      <c r="J33" s="190"/>
      <c r="K33" s="190"/>
      <c r="L33" s="190">
        <v>400</v>
      </c>
      <c r="M33" s="190">
        <v>0</v>
      </c>
      <c r="N33" s="190"/>
      <c r="O33" s="632"/>
      <c r="P33" s="632"/>
      <c r="Q33" s="632"/>
      <c r="R33" s="253" t="s">
        <v>868</v>
      </c>
      <c r="S33" s="253" t="s">
        <v>458</v>
      </c>
      <c r="T33" s="209">
        <v>0</v>
      </c>
      <c r="U33" s="755" t="s">
        <v>1374</v>
      </c>
    </row>
    <row r="34" spans="1:21" ht="296.25" customHeight="1">
      <c r="A34" s="847"/>
      <c r="B34" s="253">
        <v>2</v>
      </c>
      <c r="C34" s="19" t="s">
        <v>33</v>
      </c>
      <c r="D34" s="253">
        <v>2020</v>
      </c>
      <c r="E34" s="204" t="s">
        <v>34</v>
      </c>
      <c r="F34" s="31">
        <f t="shared" si="4"/>
        <v>20</v>
      </c>
      <c r="G34" s="190">
        <f t="shared" si="3"/>
        <v>0</v>
      </c>
      <c r="H34" s="190"/>
      <c r="I34" s="190"/>
      <c r="J34" s="190"/>
      <c r="K34" s="190"/>
      <c r="L34" s="190">
        <v>20</v>
      </c>
      <c r="M34" s="190">
        <v>0</v>
      </c>
      <c r="N34" s="190"/>
      <c r="O34" s="632"/>
      <c r="P34" s="632"/>
      <c r="Q34" s="632"/>
      <c r="R34" s="253" t="s">
        <v>521</v>
      </c>
      <c r="S34" s="253" t="s">
        <v>520</v>
      </c>
      <c r="T34" s="209" t="s">
        <v>1295</v>
      </c>
      <c r="U34" s="755" t="s">
        <v>1680</v>
      </c>
    </row>
    <row r="35" spans="1:21" ht="15.75">
      <c r="A35" s="19"/>
      <c r="B35" s="15"/>
      <c r="C35" s="16" t="s">
        <v>35</v>
      </c>
      <c r="D35" s="15"/>
      <c r="E35" s="17"/>
      <c r="F35" s="629">
        <f>SUM(F29:F34)</f>
        <v>1045</v>
      </c>
      <c r="G35" s="629">
        <f>SUM(G29:G34)</f>
        <v>310</v>
      </c>
      <c r="H35" s="22">
        <f t="shared" ref="H35:O35" si="5">SUM(H29:H34)</f>
        <v>0</v>
      </c>
      <c r="I35" s="22">
        <f t="shared" si="5"/>
        <v>0</v>
      </c>
      <c r="J35" s="22">
        <f t="shared" si="5"/>
        <v>0</v>
      </c>
      <c r="K35" s="22">
        <f t="shared" si="5"/>
        <v>0</v>
      </c>
      <c r="L35" s="22">
        <f t="shared" si="5"/>
        <v>813</v>
      </c>
      <c r="M35" s="22">
        <f t="shared" si="5"/>
        <v>93</v>
      </c>
      <c r="N35" s="22">
        <f t="shared" si="5"/>
        <v>0</v>
      </c>
      <c r="O35" s="22">
        <f t="shared" si="5"/>
        <v>0</v>
      </c>
      <c r="P35" s="22">
        <f>SUM(P29:P34)</f>
        <v>232</v>
      </c>
      <c r="Q35" s="22">
        <f>SUM(Q29:Q34)</f>
        <v>217</v>
      </c>
      <c r="R35" s="16"/>
      <c r="S35" s="253"/>
      <c r="T35" s="19"/>
      <c r="U35" s="755"/>
    </row>
    <row r="36" spans="1:21" ht="15.75" customHeight="1">
      <c r="A36" s="836" t="s">
        <v>459</v>
      </c>
      <c r="B36" s="837"/>
      <c r="C36" s="837"/>
      <c r="D36" s="837"/>
      <c r="E36" s="837"/>
      <c r="F36" s="837"/>
      <c r="G36" s="837"/>
      <c r="H36" s="837"/>
      <c r="I36" s="837"/>
      <c r="J36" s="837"/>
      <c r="K36" s="837"/>
      <c r="L36" s="837"/>
      <c r="M36" s="837"/>
      <c r="N36" s="837"/>
      <c r="O36" s="837"/>
      <c r="P36" s="837"/>
      <c r="Q36" s="837"/>
      <c r="R36" s="837"/>
      <c r="S36" s="837"/>
      <c r="T36" s="838"/>
      <c r="U36" s="755"/>
    </row>
    <row r="37" spans="1:21" ht="155.25" customHeight="1">
      <c r="A37" s="931" t="s">
        <v>189</v>
      </c>
      <c r="B37" s="72">
        <v>1</v>
      </c>
      <c r="C37" s="254" t="s">
        <v>639</v>
      </c>
      <c r="D37" s="253">
        <v>2020</v>
      </c>
      <c r="E37" s="253" t="s">
        <v>820</v>
      </c>
      <c r="F37" s="190">
        <f>H37+J37+L37+N37+P37</f>
        <v>50</v>
      </c>
      <c r="G37" s="190">
        <f>I37+K37+M37+O37+Q37</f>
        <v>0</v>
      </c>
      <c r="H37" s="190"/>
      <c r="I37" s="190"/>
      <c r="J37" s="190"/>
      <c r="K37" s="190"/>
      <c r="L37" s="190">
        <v>50</v>
      </c>
      <c r="M37" s="190"/>
      <c r="N37" s="190"/>
      <c r="O37" s="190"/>
      <c r="P37" s="15"/>
      <c r="Q37" s="15"/>
      <c r="R37" s="255" t="s">
        <v>821</v>
      </c>
      <c r="S37" s="255">
        <v>1</v>
      </c>
      <c r="T37" s="582">
        <v>0</v>
      </c>
      <c r="U37" s="755" t="s">
        <v>1502</v>
      </c>
    </row>
    <row r="38" spans="1:21" ht="305.25" customHeight="1">
      <c r="A38" s="932"/>
      <c r="B38" s="253">
        <v>2</v>
      </c>
      <c r="C38" s="254" t="s">
        <v>869</v>
      </c>
      <c r="D38" s="253">
        <v>2020</v>
      </c>
      <c r="E38" s="253" t="s">
        <v>820</v>
      </c>
      <c r="F38" s="190">
        <f t="shared" ref="F38:F42" si="6">H38+J38+L38+N38+P38</f>
        <v>10</v>
      </c>
      <c r="G38" s="190">
        <f t="shared" ref="G38:G42" si="7">I38+K38+M38+O38+Q38</f>
        <v>0</v>
      </c>
      <c r="H38" s="190"/>
      <c r="I38" s="190"/>
      <c r="J38" s="190"/>
      <c r="K38" s="190"/>
      <c r="L38" s="190">
        <v>10</v>
      </c>
      <c r="M38" s="190"/>
      <c r="N38" s="190"/>
      <c r="O38" s="190"/>
      <c r="P38" s="15"/>
      <c r="Q38" s="15"/>
      <c r="R38" s="255" t="s">
        <v>519</v>
      </c>
      <c r="S38" s="255">
        <v>5</v>
      </c>
      <c r="T38" s="582">
        <v>0</v>
      </c>
      <c r="U38" s="755" t="s">
        <v>1681</v>
      </c>
    </row>
    <row r="39" spans="1:21" ht="160.5" customHeight="1">
      <c r="A39" s="270"/>
      <c r="B39" s="253">
        <v>3</v>
      </c>
      <c r="C39" s="254" t="s">
        <v>822</v>
      </c>
      <c r="D39" s="253">
        <v>2020</v>
      </c>
      <c r="E39" s="253" t="s">
        <v>820</v>
      </c>
      <c r="F39" s="190">
        <f t="shared" si="6"/>
        <v>100</v>
      </c>
      <c r="G39" s="190">
        <f t="shared" si="7"/>
        <v>65</v>
      </c>
      <c r="H39" s="190"/>
      <c r="I39" s="190"/>
      <c r="J39" s="190"/>
      <c r="K39" s="190"/>
      <c r="L39" s="190">
        <v>100</v>
      </c>
      <c r="M39" s="190">
        <v>65</v>
      </c>
      <c r="N39" s="190"/>
      <c r="O39" s="190"/>
      <c r="P39" s="15"/>
      <c r="Q39" s="15"/>
      <c r="R39" s="255" t="s">
        <v>823</v>
      </c>
      <c r="S39" s="255">
        <v>70</v>
      </c>
      <c r="T39" s="582">
        <v>1</v>
      </c>
      <c r="U39" s="766" t="s">
        <v>1490</v>
      </c>
    </row>
    <row r="40" spans="1:21" ht="259.5" customHeight="1">
      <c r="A40" s="270"/>
      <c r="B40" s="253">
        <v>4</v>
      </c>
      <c r="C40" s="254" t="s">
        <v>636</v>
      </c>
      <c r="D40" s="253">
        <v>2020</v>
      </c>
      <c r="E40" s="253" t="s">
        <v>29</v>
      </c>
      <c r="F40" s="190">
        <f t="shared" si="6"/>
        <v>0</v>
      </c>
      <c r="G40" s="190">
        <f t="shared" si="7"/>
        <v>0</v>
      </c>
      <c r="H40" s="190"/>
      <c r="I40" s="190"/>
      <c r="J40" s="190"/>
      <c r="K40" s="190"/>
      <c r="L40" s="190">
        <v>0</v>
      </c>
      <c r="M40" s="190"/>
      <c r="N40" s="190"/>
      <c r="O40" s="190"/>
      <c r="P40" s="15"/>
      <c r="Q40" s="15"/>
      <c r="R40" s="255" t="s">
        <v>637</v>
      </c>
      <c r="S40" s="255">
        <v>5</v>
      </c>
      <c r="T40" s="582">
        <v>0</v>
      </c>
      <c r="U40" s="777" t="s">
        <v>1682</v>
      </c>
    </row>
    <row r="41" spans="1:21" ht="126" customHeight="1">
      <c r="A41" s="271"/>
      <c r="B41" s="592">
        <v>5</v>
      </c>
      <c r="C41" s="588" t="s">
        <v>807</v>
      </c>
      <c r="D41" s="592">
        <v>2020</v>
      </c>
      <c r="E41" s="592" t="s">
        <v>820</v>
      </c>
      <c r="F41" s="190">
        <f t="shared" si="6"/>
        <v>0</v>
      </c>
      <c r="G41" s="190">
        <f t="shared" si="7"/>
        <v>0</v>
      </c>
      <c r="H41" s="190"/>
      <c r="I41" s="190"/>
      <c r="J41" s="190"/>
      <c r="K41" s="190"/>
      <c r="L41" s="190">
        <v>0</v>
      </c>
      <c r="M41" s="190"/>
      <c r="N41" s="190"/>
      <c r="O41" s="190"/>
      <c r="P41" s="15"/>
      <c r="Q41" s="15"/>
      <c r="R41" s="589" t="s">
        <v>824</v>
      </c>
      <c r="S41" s="589">
        <v>5</v>
      </c>
      <c r="T41" s="592">
        <v>0</v>
      </c>
      <c r="U41" s="755" t="s">
        <v>1685</v>
      </c>
    </row>
    <row r="42" spans="1:21" ht="90" customHeight="1">
      <c r="A42" s="270"/>
      <c r="B42" s="253">
        <v>6</v>
      </c>
      <c r="C42" s="254" t="s">
        <v>638</v>
      </c>
      <c r="D42" s="253">
        <v>2020</v>
      </c>
      <c r="E42" s="253" t="s">
        <v>826</v>
      </c>
      <c r="F42" s="190">
        <f t="shared" si="6"/>
        <v>0</v>
      </c>
      <c r="G42" s="190">
        <f t="shared" si="7"/>
        <v>0</v>
      </c>
      <c r="H42" s="190"/>
      <c r="I42" s="190"/>
      <c r="J42" s="190"/>
      <c r="K42" s="190"/>
      <c r="L42" s="190">
        <v>0</v>
      </c>
      <c r="M42" s="190"/>
      <c r="N42" s="190"/>
      <c r="O42" s="190"/>
      <c r="P42" s="15"/>
      <c r="Q42" s="15"/>
      <c r="R42" s="255" t="s">
        <v>488</v>
      </c>
      <c r="S42" s="255">
        <v>10</v>
      </c>
      <c r="T42" s="582">
        <v>0</v>
      </c>
      <c r="U42" s="755" t="s">
        <v>1375</v>
      </c>
    </row>
    <row r="43" spans="1:21" ht="15.75">
      <c r="A43" s="16"/>
      <c r="B43" s="15"/>
      <c r="C43" s="16" t="s">
        <v>163</v>
      </c>
      <c r="D43" s="15"/>
      <c r="E43" s="15"/>
      <c r="F43" s="628">
        <f>H43+J43+L43+N43+P43</f>
        <v>160</v>
      </c>
      <c r="G43" s="628">
        <f>I43+K43+M43+O43+Q43</f>
        <v>65</v>
      </c>
      <c r="H43" s="18">
        <f>SUM(H37:H42)</f>
        <v>0</v>
      </c>
      <c r="I43" s="18">
        <f t="shared" ref="I43:Q43" si="8">SUM(I37:I42)</f>
        <v>0</v>
      </c>
      <c r="J43" s="18">
        <f t="shared" si="8"/>
        <v>0</v>
      </c>
      <c r="K43" s="18">
        <f t="shared" si="8"/>
        <v>0</v>
      </c>
      <c r="L43" s="18">
        <f t="shared" si="8"/>
        <v>160</v>
      </c>
      <c r="M43" s="18">
        <f t="shared" si="8"/>
        <v>65</v>
      </c>
      <c r="N43" s="18">
        <f t="shared" si="8"/>
        <v>0</v>
      </c>
      <c r="O43" s="18">
        <f t="shared" si="8"/>
        <v>0</v>
      </c>
      <c r="P43" s="18">
        <f t="shared" si="8"/>
        <v>0</v>
      </c>
      <c r="Q43" s="18">
        <f t="shared" si="8"/>
        <v>0</v>
      </c>
      <c r="R43" s="16"/>
      <c r="S43" s="15"/>
      <c r="T43" s="19"/>
      <c r="U43" s="755"/>
    </row>
    <row r="44" spans="1:21" ht="21" customHeight="1">
      <c r="A44" s="830" t="s">
        <v>460</v>
      </c>
      <c r="B44" s="831"/>
      <c r="C44" s="831"/>
      <c r="D44" s="831"/>
      <c r="E44" s="831"/>
      <c r="F44" s="831"/>
      <c r="G44" s="831"/>
      <c r="H44" s="831"/>
      <c r="I44" s="831"/>
      <c r="J44" s="831"/>
      <c r="K44" s="831"/>
      <c r="L44" s="831"/>
      <c r="M44" s="831"/>
      <c r="N44" s="831"/>
      <c r="O44" s="831"/>
      <c r="P44" s="831"/>
      <c r="Q44" s="831"/>
      <c r="R44" s="831"/>
      <c r="S44" s="831"/>
      <c r="T44" s="832"/>
      <c r="U44" s="755"/>
    </row>
    <row r="45" spans="1:21" ht="409.5" customHeight="1">
      <c r="A45" s="850" t="s">
        <v>272</v>
      </c>
      <c r="B45" s="58" t="s">
        <v>67</v>
      </c>
      <c r="C45" s="74" t="s">
        <v>1129</v>
      </c>
      <c r="D45" s="253">
        <v>2020</v>
      </c>
      <c r="E45" s="42" t="s">
        <v>195</v>
      </c>
      <c r="F45" s="691">
        <f>H45+J45+L45+N45+P45</f>
        <v>23000</v>
      </c>
      <c r="G45" s="691">
        <f>I45+K45+M45+O45+Q45</f>
        <v>20886.900000000001</v>
      </c>
      <c r="H45" s="691"/>
      <c r="I45" s="691"/>
      <c r="J45" s="691"/>
      <c r="K45" s="691"/>
      <c r="L45" s="691">
        <v>23000</v>
      </c>
      <c r="M45" s="691">
        <v>20886.900000000001</v>
      </c>
      <c r="N45" s="220"/>
      <c r="O45" s="220"/>
      <c r="P45" s="220"/>
      <c r="Q45" s="507"/>
      <c r="R45" s="272" t="s">
        <v>1130</v>
      </c>
      <c r="S45" s="76" t="s">
        <v>1131</v>
      </c>
      <c r="T45" s="572" t="s">
        <v>1335</v>
      </c>
      <c r="U45" s="778" t="s">
        <v>1683</v>
      </c>
    </row>
    <row r="46" spans="1:21" ht="67.5" customHeight="1">
      <c r="A46" s="851"/>
      <c r="B46" s="58" t="s">
        <v>81</v>
      </c>
      <c r="C46" s="75" t="s">
        <v>275</v>
      </c>
      <c r="D46" s="253">
        <v>2020</v>
      </c>
      <c r="E46" s="42" t="s">
        <v>195</v>
      </c>
      <c r="F46" s="691">
        <f t="shared" ref="F46:F47" si="9">H46+J46+L46+N46+P46</f>
        <v>5000</v>
      </c>
      <c r="G46" s="691">
        <f t="shared" ref="G46:G59" si="10">I46+K46+M46+O46+Q46</f>
        <v>49.9</v>
      </c>
      <c r="H46" s="691"/>
      <c r="I46" s="691"/>
      <c r="J46" s="691"/>
      <c r="K46" s="691"/>
      <c r="L46" s="691">
        <v>5000</v>
      </c>
      <c r="M46" s="691">
        <v>49.9</v>
      </c>
      <c r="N46" s="220"/>
      <c r="O46" s="220"/>
      <c r="P46" s="220"/>
      <c r="Q46" s="539"/>
      <c r="R46" s="73" t="s">
        <v>276</v>
      </c>
      <c r="S46" s="253">
        <v>6.8</v>
      </c>
      <c r="T46" s="572">
        <v>0.06</v>
      </c>
      <c r="U46" s="755" t="s">
        <v>1772</v>
      </c>
    </row>
    <row r="47" spans="1:21" ht="337.5" customHeight="1">
      <c r="A47" s="851"/>
      <c r="B47" s="14" t="s">
        <v>84</v>
      </c>
      <c r="C47" s="416" t="s">
        <v>1132</v>
      </c>
      <c r="D47" s="592">
        <v>2020</v>
      </c>
      <c r="E47" s="42" t="s">
        <v>195</v>
      </c>
      <c r="F47" s="691">
        <f t="shared" si="9"/>
        <v>2000</v>
      </c>
      <c r="G47" s="691">
        <f t="shared" si="10"/>
        <v>149.989</v>
      </c>
      <c r="H47" s="691"/>
      <c r="I47" s="691"/>
      <c r="J47" s="691"/>
      <c r="K47" s="691"/>
      <c r="L47" s="691">
        <v>2000</v>
      </c>
      <c r="M47" s="691">
        <v>149.989</v>
      </c>
      <c r="N47" s="220"/>
      <c r="O47" s="220"/>
      <c r="P47" s="220"/>
      <c r="Q47" s="552"/>
      <c r="R47" s="591" t="s">
        <v>1010</v>
      </c>
      <c r="S47" s="86">
        <v>18</v>
      </c>
      <c r="T47" s="592">
        <v>1</v>
      </c>
      <c r="U47" s="755" t="s">
        <v>1491</v>
      </c>
    </row>
    <row r="48" spans="1:21" ht="329.25" customHeight="1">
      <c r="A48" s="415"/>
      <c r="B48" s="58" t="s">
        <v>86</v>
      </c>
      <c r="C48" s="416" t="s">
        <v>1075</v>
      </c>
      <c r="D48" s="414">
        <v>2020</v>
      </c>
      <c r="E48" s="42" t="s">
        <v>195</v>
      </c>
      <c r="F48" s="691">
        <f>L48+H48+J48+N48+P48</f>
        <v>800</v>
      </c>
      <c r="G48" s="691">
        <f t="shared" si="10"/>
        <v>354.31</v>
      </c>
      <c r="H48" s="691"/>
      <c r="I48" s="691"/>
      <c r="J48" s="691"/>
      <c r="K48" s="691"/>
      <c r="L48" s="691">
        <v>800</v>
      </c>
      <c r="M48" s="691">
        <v>354.31</v>
      </c>
      <c r="N48" s="220"/>
      <c r="O48" s="220"/>
      <c r="P48" s="220"/>
      <c r="Q48" s="552"/>
      <c r="R48" s="273" t="s">
        <v>1010</v>
      </c>
      <c r="S48" s="86">
        <v>21</v>
      </c>
      <c r="T48" s="572">
        <v>2</v>
      </c>
      <c r="U48" s="755" t="s">
        <v>1687</v>
      </c>
    </row>
    <row r="49" spans="1:33" ht="316.5" customHeight="1">
      <c r="A49" s="268"/>
      <c r="B49" s="58" t="s">
        <v>88</v>
      </c>
      <c r="C49" s="363" t="s">
        <v>1133</v>
      </c>
      <c r="D49" s="253">
        <v>2020</v>
      </c>
      <c r="E49" s="42" t="s">
        <v>195</v>
      </c>
      <c r="F49" s="413">
        <f>L49+H49+J49+N49+P49</f>
        <v>42000</v>
      </c>
      <c r="G49" s="539">
        <f t="shared" si="10"/>
        <v>6339.2349999999997</v>
      </c>
      <c r="H49" s="252"/>
      <c r="I49" s="539"/>
      <c r="J49" s="252"/>
      <c r="K49" s="539"/>
      <c r="L49" s="252">
        <v>42000</v>
      </c>
      <c r="M49" s="539">
        <v>6339.2349999999997</v>
      </c>
      <c r="N49" s="252"/>
      <c r="O49" s="539"/>
      <c r="P49" s="252"/>
      <c r="Q49" s="507"/>
      <c r="R49" s="272" t="s">
        <v>277</v>
      </c>
      <c r="S49" s="253">
        <v>51</v>
      </c>
      <c r="T49" s="572">
        <v>5.35</v>
      </c>
      <c r="U49" s="755" t="s">
        <v>1686</v>
      </c>
    </row>
    <row r="50" spans="1:33" ht="60.75" customHeight="1">
      <c r="A50" s="268"/>
      <c r="B50" s="58" t="s">
        <v>91</v>
      </c>
      <c r="C50" s="149" t="s">
        <v>808</v>
      </c>
      <c r="D50" s="253">
        <v>2020</v>
      </c>
      <c r="E50" s="42" t="s">
        <v>195</v>
      </c>
      <c r="F50" s="413">
        <f>L50+H50+J50+N50+P50</f>
        <v>60</v>
      </c>
      <c r="G50" s="539">
        <f t="shared" si="10"/>
        <v>0</v>
      </c>
      <c r="H50" s="252"/>
      <c r="I50" s="539"/>
      <c r="J50" s="252"/>
      <c r="K50" s="539"/>
      <c r="L50" s="252">
        <v>60</v>
      </c>
      <c r="M50" s="727">
        <v>0</v>
      </c>
      <c r="N50" s="252"/>
      <c r="O50" s="539"/>
      <c r="P50" s="252"/>
      <c r="Q50" s="539"/>
      <c r="R50" s="76" t="s">
        <v>278</v>
      </c>
      <c r="S50" s="726" t="s">
        <v>1365</v>
      </c>
      <c r="T50" s="579">
        <v>2</v>
      </c>
      <c r="U50" s="755" t="s">
        <v>1523</v>
      </c>
    </row>
    <row r="51" spans="1:33" ht="63">
      <c r="A51" s="268"/>
      <c r="B51" s="58" t="s">
        <v>184</v>
      </c>
      <c r="C51" s="149" t="s">
        <v>273</v>
      </c>
      <c r="D51" s="253">
        <v>2020</v>
      </c>
      <c r="E51" s="42" t="s">
        <v>195</v>
      </c>
      <c r="F51" s="438">
        <f t="shared" ref="F51:F59" si="11">L51+H51+J51+N51+P51</f>
        <v>5000</v>
      </c>
      <c r="G51" s="539">
        <f t="shared" si="10"/>
        <v>0</v>
      </c>
      <c r="H51" s="252"/>
      <c r="I51" s="539"/>
      <c r="J51" s="252"/>
      <c r="K51" s="539"/>
      <c r="L51" s="252">
        <v>5000</v>
      </c>
      <c r="M51" s="539">
        <v>0</v>
      </c>
      <c r="N51" s="252"/>
      <c r="O51" s="539"/>
      <c r="P51" s="252"/>
      <c r="Q51" s="539"/>
      <c r="R51" s="85" t="s">
        <v>221</v>
      </c>
      <c r="S51" s="253">
        <v>3</v>
      </c>
      <c r="T51" s="572">
        <v>0</v>
      </c>
      <c r="U51" s="755" t="s">
        <v>1688</v>
      </c>
    </row>
    <row r="52" spans="1:33" ht="141.75" customHeight="1">
      <c r="A52" s="268"/>
      <c r="B52" s="58" t="s">
        <v>185</v>
      </c>
      <c r="C52" s="87" t="s">
        <v>274</v>
      </c>
      <c r="D52" s="253">
        <v>2020</v>
      </c>
      <c r="E52" s="42" t="s">
        <v>195</v>
      </c>
      <c r="F52" s="438">
        <f t="shared" si="11"/>
        <v>4500</v>
      </c>
      <c r="G52" s="539">
        <f t="shared" si="10"/>
        <v>1705.04</v>
      </c>
      <c r="H52" s="252"/>
      <c r="I52" s="539"/>
      <c r="J52" s="252"/>
      <c r="K52" s="539"/>
      <c r="L52" s="252">
        <v>4500</v>
      </c>
      <c r="M52" s="539">
        <v>1705.04</v>
      </c>
      <c r="N52" s="252"/>
      <c r="O52" s="539"/>
      <c r="P52" s="252"/>
      <c r="Q52" s="539"/>
      <c r="R52" s="267" t="s">
        <v>1041</v>
      </c>
      <c r="S52" s="253" t="s">
        <v>1042</v>
      </c>
      <c r="T52" s="572" t="s">
        <v>1336</v>
      </c>
      <c r="U52" s="755" t="s">
        <v>1689</v>
      </c>
    </row>
    <row r="53" spans="1:33" ht="76.5">
      <c r="A53" s="268"/>
      <c r="B53" s="58" t="s">
        <v>262</v>
      </c>
      <c r="C53" s="88" t="s">
        <v>215</v>
      </c>
      <c r="D53" s="253">
        <v>2020</v>
      </c>
      <c r="E53" s="42" t="s">
        <v>195</v>
      </c>
      <c r="F53" s="438">
        <f t="shared" si="11"/>
        <v>1400</v>
      </c>
      <c r="G53" s="539">
        <f t="shared" si="10"/>
        <v>678.9</v>
      </c>
      <c r="H53" s="252"/>
      <c r="I53" s="539"/>
      <c r="J53" s="252"/>
      <c r="K53" s="539"/>
      <c r="L53" s="252">
        <v>1400</v>
      </c>
      <c r="M53" s="539">
        <v>678.9</v>
      </c>
      <c r="N53" s="252"/>
      <c r="O53" s="539"/>
      <c r="P53" s="252"/>
      <c r="Q53" s="539"/>
      <c r="R53" s="76" t="s">
        <v>216</v>
      </c>
      <c r="S53" s="253" t="s">
        <v>217</v>
      </c>
      <c r="T53" s="572">
        <v>80</v>
      </c>
      <c r="U53" s="757" t="s">
        <v>1684</v>
      </c>
      <c r="V53" s="111"/>
      <c r="W53" s="111"/>
      <c r="X53" s="111"/>
      <c r="Y53" s="111"/>
      <c r="Z53" s="111"/>
      <c r="AA53" s="111"/>
      <c r="AB53" s="111"/>
      <c r="AC53" s="111"/>
      <c r="AD53" s="111"/>
      <c r="AE53" s="111"/>
      <c r="AF53" s="111"/>
      <c r="AG53" s="111"/>
    </row>
    <row r="54" spans="1:33" ht="113.25" customHeight="1">
      <c r="A54" s="268"/>
      <c r="B54" s="58" t="s">
        <v>268</v>
      </c>
      <c r="C54" s="27" t="s">
        <v>1194</v>
      </c>
      <c r="D54" s="24">
        <v>2020</v>
      </c>
      <c r="E54" s="90" t="s">
        <v>195</v>
      </c>
      <c r="F54" s="438">
        <f>L54+H54+J54+N54+P54</f>
        <v>500</v>
      </c>
      <c r="G54" s="539">
        <f t="shared" si="10"/>
        <v>0</v>
      </c>
      <c r="H54" s="92"/>
      <c r="I54" s="92"/>
      <c r="J54" s="92"/>
      <c r="K54" s="92"/>
      <c r="L54" s="91">
        <v>500</v>
      </c>
      <c r="M54" s="91"/>
      <c r="N54" s="92"/>
      <c r="O54" s="92"/>
      <c r="P54" s="91"/>
      <c r="Q54" s="91"/>
      <c r="R54" s="24" t="s">
        <v>870</v>
      </c>
      <c r="S54" s="253">
        <v>1</v>
      </c>
      <c r="T54" s="572"/>
      <c r="U54" s="755" t="s">
        <v>1492</v>
      </c>
    </row>
    <row r="55" spans="1:33" ht="98.25" customHeight="1">
      <c r="A55" s="269"/>
      <c r="B55" s="58" t="s">
        <v>286</v>
      </c>
      <c r="C55" s="27" t="s">
        <v>685</v>
      </c>
      <c r="D55" s="24">
        <v>2020</v>
      </c>
      <c r="E55" s="93" t="s">
        <v>195</v>
      </c>
      <c r="F55" s="438">
        <f t="shared" si="11"/>
        <v>1500</v>
      </c>
      <c r="G55" s="539">
        <f t="shared" si="10"/>
        <v>0</v>
      </c>
      <c r="H55" s="92"/>
      <c r="I55" s="92"/>
      <c r="J55" s="92"/>
      <c r="K55" s="92"/>
      <c r="L55" s="91">
        <v>1500</v>
      </c>
      <c r="M55" s="91"/>
      <c r="N55" s="92"/>
      <c r="O55" s="92"/>
      <c r="P55" s="91"/>
      <c r="Q55" s="91"/>
      <c r="R55" s="24" t="s">
        <v>870</v>
      </c>
      <c r="S55" s="253">
        <v>1</v>
      </c>
      <c r="T55" s="579">
        <v>0</v>
      </c>
      <c r="U55" s="755" t="s">
        <v>1492</v>
      </c>
    </row>
    <row r="56" spans="1:33" ht="63.75" customHeight="1">
      <c r="A56" s="487"/>
      <c r="B56" s="58" t="s">
        <v>293</v>
      </c>
      <c r="C56" s="27" t="s">
        <v>1189</v>
      </c>
      <c r="D56" s="24">
        <v>2020</v>
      </c>
      <c r="E56" s="93" t="s">
        <v>195</v>
      </c>
      <c r="F56" s="485">
        <f t="shared" si="11"/>
        <v>100</v>
      </c>
      <c r="G56" s="539">
        <f t="shared" si="10"/>
        <v>24</v>
      </c>
      <c r="H56" s="92"/>
      <c r="I56" s="92"/>
      <c r="J56" s="92"/>
      <c r="K56" s="92"/>
      <c r="L56" s="91">
        <v>100</v>
      </c>
      <c r="M56" s="91">
        <v>24</v>
      </c>
      <c r="N56" s="92"/>
      <c r="O56" s="92"/>
      <c r="P56" s="91"/>
      <c r="Q56" s="91"/>
      <c r="R56" s="24" t="s">
        <v>1297</v>
      </c>
      <c r="S56" s="486">
        <v>2</v>
      </c>
      <c r="T56" s="579">
        <v>2</v>
      </c>
      <c r="U56" s="755" t="s">
        <v>1690</v>
      </c>
    </row>
    <row r="57" spans="1:33" ht="78.75">
      <c r="A57" s="845" t="s">
        <v>444</v>
      </c>
      <c r="B57" s="58" t="s">
        <v>67</v>
      </c>
      <c r="C57" s="110" t="s">
        <v>974</v>
      </c>
      <c r="D57" s="255">
        <v>2020</v>
      </c>
      <c r="E57" s="24" t="s">
        <v>195</v>
      </c>
      <c r="F57" s="438">
        <f t="shared" si="11"/>
        <v>5762.1379999999999</v>
      </c>
      <c r="G57" s="539">
        <f t="shared" si="10"/>
        <v>0</v>
      </c>
      <c r="H57" s="119"/>
      <c r="I57" s="119"/>
      <c r="J57" s="119"/>
      <c r="K57" s="119"/>
      <c r="L57" s="119">
        <v>5762.1379999999999</v>
      </c>
      <c r="M57" s="119"/>
      <c r="N57" s="119"/>
      <c r="O57" s="119"/>
      <c r="P57" s="223"/>
      <c r="Q57" s="223"/>
      <c r="R57" s="255" t="s">
        <v>827</v>
      </c>
      <c r="S57" s="255">
        <v>3</v>
      </c>
      <c r="T57" s="579">
        <v>0</v>
      </c>
      <c r="U57" s="755" t="s">
        <v>1688</v>
      </c>
    </row>
    <row r="58" spans="1:33" ht="146.25" customHeight="1">
      <c r="A58" s="847"/>
      <c r="B58" s="58" t="s">
        <v>81</v>
      </c>
      <c r="C58" s="459" t="s">
        <v>1276</v>
      </c>
      <c r="D58" s="457">
        <v>2020</v>
      </c>
      <c r="E58" s="24" t="s">
        <v>195</v>
      </c>
      <c r="F58" s="534">
        <f t="shared" si="11"/>
        <v>100</v>
      </c>
      <c r="G58" s="539">
        <f t="shared" si="10"/>
        <v>99.986999999999995</v>
      </c>
      <c r="H58" s="119"/>
      <c r="I58" s="119"/>
      <c r="J58" s="119"/>
      <c r="K58" s="119"/>
      <c r="L58" s="119">
        <v>100</v>
      </c>
      <c r="M58" s="119">
        <v>99.986999999999995</v>
      </c>
      <c r="N58" s="119"/>
      <c r="O58" s="119"/>
      <c r="P58" s="223"/>
      <c r="Q58" s="223"/>
      <c r="R58" s="535" t="s">
        <v>812</v>
      </c>
      <c r="S58" s="457">
        <v>1</v>
      </c>
      <c r="T58" s="14" t="s">
        <v>67</v>
      </c>
      <c r="U58" s="755" t="s">
        <v>1376</v>
      </c>
    </row>
    <row r="59" spans="1:33" ht="339" customHeight="1">
      <c r="A59" s="254" t="s">
        <v>872</v>
      </c>
      <c r="B59" s="38" t="s">
        <v>67</v>
      </c>
      <c r="C59" s="19" t="s">
        <v>825</v>
      </c>
      <c r="D59" s="47">
        <v>2020</v>
      </c>
      <c r="E59" s="253" t="s">
        <v>187</v>
      </c>
      <c r="F59" s="438">
        <f t="shared" si="11"/>
        <v>5</v>
      </c>
      <c r="G59" s="539">
        <f t="shared" si="10"/>
        <v>0.42499999999999999</v>
      </c>
      <c r="H59" s="252"/>
      <c r="I59" s="539"/>
      <c r="J59" s="252"/>
      <c r="K59" s="539"/>
      <c r="L59" s="252">
        <v>5</v>
      </c>
      <c r="M59" s="539">
        <v>0.42499999999999999</v>
      </c>
      <c r="N59" s="252"/>
      <c r="O59" s="539"/>
      <c r="P59" s="252"/>
      <c r="Q59" s="539"/>
      <c r="R59" s="253" t="s">
        <v>828</v>
      </c>
      <c r="S59" s="253">
        <v>20</v>
      </c>
      <c r="T59" s="579">
        <v>2</v>
      </c>
      <c r="U59" s="755" t="s">
        <v>1691</v>
      </c>
    </row>
    <row r="60" spans="1:33" ht="15.75">
      <c r="A60" s="16"/>
      <c r="B60" s="15"/>
      <c r="C60" s="16" t="s">
        <v>164</v>
      </c>
      <c r="D60" s="15"/>
      <c r="E60" s="15"/>
      <c r="F60" s="18">
        <f>H60+J60+L60+N60+P60</f>
        <v>91727.138000000006</v>
      </c>
      <c r="G60" s="18">
        <f>I60+K60+M60+O60+Q60</f>
        <v>30288.686000000009</v>
      </c>
      <c r="H60" s="18">
        <f>SUM(H45:H59)</f>
        <v>0</v>
      </c>
      <c r="I60" s="18">
        <f t="shared" ref="I60:Q60" si="12">SUM(I45:I59)</f>
        <v>0</v>
      </c>
      <c r="J60" s="18">
        <f t="shared" si="12"/>
        <v>0</v>
      </c>
      <c r="K60" s="18">
        <f t="shared" si="12"/>
        <v>0</v>
      </c>
      <c r="L60" s="18">
        <f t="shared" si="12"/>
        <v>91727.138000000006</v>
      </c>
      <c r="M60" s="18">
        <f>SUM(M45:M59)</f>
        <v>30288.686000000009</v>
      </c>
      <c r="N60" s="18">
        <f t="shared" si="12"/>
        <v>0</v>
      </c>
      <c r="O60" s="18">
        <f t="shared" si="12"/>
        <v>0</v>
      </c>
      <c r="P60" s="18">
        <f t="shared" si="12"/>
        <v>0</v>
      </c>
      <c r="Q60" s="18">
        <f t="shared" si="12"/>
        <v>0</v>
      </c>
      <c r="R60" s="16"/>
      <c r="S60" s="15"/>
      <c r="T60" s="19"/>
      <c r="U60" s="755"/>
    </row>
    <row r="61" spans="1:33" ht="15.75" customHeight="1">
      <c r="A61" s="830" t="s">
        <v>461</v>
      </c>
      <c r="B61" s="831"/>
      <c r="C61" s="831"/>
      <c r="D61" s="831"/>
      <c r="E61" s="831"/>
      <c r="F61" s="831"/>
      <c r="G61" s="831"/>
      <c r="H61" s="831"/>
      <c r="I61" s="831"/>
      <c r="J61" s="831"/>
      <c r="K61" s="831"/>
      <c r="L61" s="831"/>
      <c r="M61" s="831"/>
      <c r="N61" s="831"/>
      <c r="O61" s="831"/>
      <c r="P61" s="831"/>
      <c r="Q61" s="831"/>
      <c r="R61" s="831"/>
      <c r="S61" s="831"/>
      <c r="T61" s="832"/>
      <c r="U61" s="755"/>
    </row>
    <row r="62" spans="1:33" ht="63" customHeight="1">
      <c r="A62" s="938" t="s">
        <v>193</v>
      </c>
      <c r="B62" s="82"/>
      <c r="C62" s="216" t="s">
        <v>194</v>
      </c>
      <c r="D62" s="253"/>
      <c r="E62" s="42"/>
      <c r="F62" s="252"/>
      <c r="G62" s="539"/>
      <c r="H62" s="252"/>
      <c r="I62" s="539"/>
      <c r="J62" s="252"/>
      <c r="K62" s="539"/>
      <c r="L62" s="252"/>
      <c r="M62" s="539"/>
      <c r="N62" s="252"/>
      <c r="O62" s="539"/>
      <c r="P62" s="252"/>
      <c r="Q62" s="539"/>
      <c r="R62" s="253"/>
      <c r="S62" s="253"/>
      <c r="T62" s="19"/>
      <c r="U62" s="755"/>
    </row>
    <row r="63" spans="1:33" ht="63" customHeight="1">
      <c r="A63" s="939"/>
      <c r="B63" s="274">
        <v>1</v>
      </c>
      <c r="C63" s="224" t="s">
        <v>982</v>
      </c>
      <c r="D63" s="253"/>
      <c r="E63" s="42"/>
      <c r="F63" s="220"/>
      <c r="G63" s="220"/>
      <c r="H63" s="220"/>
      <c r="I63" s="220"/>
      <c r="J63" s="220"/>
      <c r="K63" s="220"/>
      <c r="L63" s="220"/>
      <c r="M63" s="220"/>
      <c r="N63" s="220"/>
      <c r="O63" s="539"/>
      <c r="P63" s="252"/>
      <c r="Q63" s="539"/>
      <c r="R63" s="253"/>
      <c r="S63" s="200"/>
      <c r="T63" s="19"/>
      <c r="U63" s="755"/>
    </row>
    <row r="64" spans="1:33" ht="100.5" customHeight="1">
      <c r="A64" s="939"/>
      <c r="B64" s="276" t="s">
        <v>20</v>
      </c>
      <c r="C64" s="80" t="s">
        <v>1206</v>
      </c>
      <c r="D64" s="253">
        <v>2020</v>
      </c>
      <c r="E64" s="42" t="s">
        <v>195</v>
      </c>
      <c r="F64" s="691">
        <f>H64+J64+L64+N64+P64</f>
        <v>962.7</v>
      </c>
      <c r="G64" s="691">
        <f>I64+K64+M64+O64+Q64</f>
        <v>11.532</v>
      </c>
      <c r="H64" s="691"/>
      <c r="I64" s="691"/>
      <c r="J64" s="691"/>
      <c r="K64" s="691"/>
      <c r="L64" s="691">
        <v>962.7</v>
      </c>
      <c r="M64" s="691">
        <v>11.532</v>
      </c>
      <c r="N64" s="220"/>
      <c r="O64" s="539"/>
      <c r="P64" s="252"/>
      <c r="Q64" s="539"/>
      <c r="R64" s="253" t="s">
        <v>1011</v>
      </c>
      <c r="S64" s="199" t="s">
        <v>1012</v>
      </c>
      <c r="T64" s="568" t="s">
        <v>1337</v>
      </c>
      <c r="U64" s="755" t="s">
        <v>1692</v>
      </c>
    </row>
    <row r="65" spans="1:22" ht="210" customHeight="1">
      <c r="A65" s="939"/>
      <c r="B65" s="276" t="s">
        <v>23</v>
      </c>
      <c r="C65" s="80" t="s">
        <v>792</v>
      </c>
      <c r="D65" s="253">
        <v>2020</v>
      </c>
      <c r="E65" s="42" t="s">
        <v>195</v>
      </c>
      <c r="F65" s="691">
        <f t="shared" ref="F65:F72" si="13">H65+J65+L65+N65+P65</f>
        <v>900</v>
      </c>
      <c r="G65" s="691">
        <f t="shared" ref="G65:G129" si="14">I65+K65+M65+O65+Q65</f>
        <v>574.09100000000001</v>
      </c>
      <c r="H65" s="220"/>
      <c r="I65" s="220"/>
      <c r="J65" s="220"/>
      <c r="K65" s="220"/>
      <c r="L65" s="691">
        <v>900</v>
      </c>
      <c r="M65" s="691">
        <v>574.09100000000001</v>
      </c>
      <c r="N65" s="220"/>
      <c r="O65" s="539"/>
      <c r="P65" s="252"/>
      <c r="Q65" s="539"/>
      <c r="R65" s="255" t="s">
        <v>994</v>
      </c>
      <c r="S65" s="200">
        <v>2800</v>
      </c>
      <c r="T65" s="540">
        <v>704</v>
      </c>
      <c r="U65" s="755" t="s">
        <v>1663</v>
      </c>
    </row>
    <row r="66" spans="1:22" ht="63">
      <c r="A66" s="275"/>
      <c r="B66" s="276" t="s">
        <v>230</v>
      </c>
      <c r="C66" s="80" t="s">
        <v>793</v>
      </c>
      <c r="D66" s="253">
        <v>2020</v>
      </c>
      <c r="E66" s="42" t="s">
        <v>195</v>
      </c>
      <c r="F66" s="691">
        <f t="shared" si="13"/>
        <v>367.8</v>
      </c>
      <c r="G66" s="691">
        <f t="shared" si="14"/>
        <v>0</v>
      </c>
      <c r="H66" s="220"/>
      <c r="I66" s="220"/>
      <c r="J66" s="220"/>
      <c r="K66" s="220"/>
      <c r="L66" s="691">
        <v>367.8</v>
      </c>
      <c r="M66" s="691">
        <v>0</v>
      </c>
      <c r="N66" s="220"/>
      <c r="O66" s="539"/>
      <c r="P66" s="252"/>
      <c r="Q66" s="539"/>
      <c r="R66" s="255" t="s">
        <v>995</v>
      </c>
      <c r="S66" s="200">
        <v>6</v>
      </c>
      <c r="T66" s="540">
        <v>0</v>
      </c>
      <c r="U66" s="755" t="s">
        <v>1688</v>
      </c>
    </row>
    <row r="67" spans="1:22" ht="66.75" customHeight="1">
      <c r="A67" s="275"/>
      <c r="B67" s="276" t="s">
        <v>231</v>
      </c>
      <c r="C67" s="80" t="s">
        <v>959</v>
      </c>
      <c r="D67" s="253">
        <v>2020</v>
      </c>
      <c r="E67" s="42" t="s">
        <v>195</v>
      </c>
      <c r="F67" s="691">
        <f t="shared" si="13"/>
        <v>4107</v>
      </c>
      <c r="G67" s="691">
        <f t="shared" si="14"/>
        <v>277.95100000000002</v>
      </c>
      <c r="H67" s="220"/>
      <c r="I67" s="220"/>
      <c r="J67" s="220"/>
      <c r="K67" s="220"/>
      <c r="L67" s="691">
        <v>4107</v>
      </c>
      <c r="M67" s="691">
        <v>277.95100000000002</v>
      </c>
      <c r="N67" s="220"/>
      <c r="O67" s="539"/>
      <c r="P67" s="252"/>
      <c r="Q67" s="539"/>
      <c r="R67" s="255" t="s">
        <v>997</v>
      </c>
      <c r="S67" s="200">
        <v>8150</v>
      </c>
      <c r="T67" s="540">
        <v>700</v>
      </c>
      <c r="U67" s="758" t="s">
        <v>1503</v>
      </c>
    </row>
    <row r="68" spans="1:22" ht="111" customHeight="1">
      <c r="A68" s="275"/>
      <c r="B68" s="276" t="s">
        <v>232</v>
      </c>
      <c r="C68" s="80" t="s">
        <v>960</v>
      </c>
      <c r="D68" s="253">
        <v>2020</v>
      </c>
      <c r="E68" s="42" t="s">
        <v>195</v>
      </c>
      <c r="F68" s="691">
        <f t="shared" si="13"/>
        <v>1500</v>
      </c>
      <c r="G68" s="691">
        <f t="shared" si="14"/>
        <v>828.72</v>
      </c>
      <c r="H68" s="220"/>
      <c r="I68" s="220"/>
      <c r="J68" s="220"/>
      <c r="K68" s="220"/>
      <c r="L68" s="691">
        <v>1500</v>
      </c>
      <c r="M68" s="691">
        <v>828.72</v>
      </c>
      <c r="N68" s="220"/>
      <c r="O68" s="539"/>
      <c r="P68" s="252"/>
      <c r="Q68" s="539"/>
      <c r="R68" s="201" t="s">
        <v>998</v>
      </c>
      <c r="S68" s="202" t="s">
        <v>1009</v>
      </c>
      <c r="T68" s="202" t="s">
        <v>1281</v>
      </c>
      <c r="U68" s="758" t="s">
        <v>1693</v>
      </c>
    </row>
    <row r="69" spans="1:22" ht="95.25" customHeight="1">
      <c r="A69" s="275"/>
      <c r="B69" s="14" t="s">
        <v>233</v>
      </c>
      <c r="C69" s="19" t="s">
        <v>961</v>
      </c>
      <c r="D69" s="255">
        <v>2020</v>
      </c>
      <c r="E69" s="93" t="s">
        <v>195</v>
      </c>
      <c r="F69" s="691">
        <f t="shared" si="13"/>
        <v>1250</v>
      </c>
      <c r="G69" s="691">
        <f t="shared" si="14"/>
        <v>0</v>
      </c>
      <c r="H69" s="637"/>
      <c r="I69" s="637"/>
      <c r="J69" s="220"/>
      <c r="K69" s="220"/>
      <c r="L69" s="119">
        <v>1250</v>
      </c>
      <c r="M69" s="119">
        <v>0</v>
      </c>
      <c r="N69" s="220"/>
      <c r="O69" s="539"/>
      <c r="P69" s="217"/>
      <c r="Q69" s="217"/>
      <c r="R69" s="255" t="s">
        <v>996</v>
      </c>
      <c r="S69" s="203">
        <v>1</v>
      </c>
      <c r="T69" s="540">
        <v>0</v>
      </c>
      <c r="U69" s="755" t="s">
        <v>1688</v>
      </c>
    </row>
    <row r="70" spans="1:22" ht="66" customHeight="1">
      <c r="A70" s="275"/>
      <c r="B70" s="14" t="s">
        <v>234</v>
      </c>
      <c r="C70" s="19" t="s">
        <v>1191</v>
      </c>
      <c r="D70" s="255">
        <v>2020</v>
      </c>
      <c r="E70" s="93" t="s">
        <v>195</v>
      </c>
      <c r="F70" s="691">
        <f t="shared" si="13"/>
        <v>4918.6000000000004</v>
      </c>
      <c r="G70" s="691">
        <f t="shared" si="14"/>
        <v>0</v>
      </c>
      <c r="H70" s="637"/>
      <c r="I70" s="637"/>
      <c r="J70" s="220"/>
      <c r="K70" s="220"/>
      <c r="L70" s="119">
        <v>4918.6000000000004</v>
      </c>
      <c r="M70" s="119">
        <v>0</v>
      </c>
      <c r="N70" s="220"/>
      <c r="O70" s="539"/>
      <c r="P70" s="217"/>
      <c r="Q70" s="217"/>
      <c r="R70" s="255" t="s">
        <v>999</v>
      </c>
      <c r="S70" s="203">
        <v>1</v>
      </c>
      <c r="T70" s="540">
        <v>0</v>
      </c>
      <c r="U70" s="755" t="s">
        <v>1688</v>
      </c>
    </row>
    <row r="71" spans="1:22" ht="111" customHeight="1">
      <c r="A71" s="275"/>
      <c r="B71" s="276" t="s">
        <v>962</v>
      </c>
      <c r="C71" s="80" t="s">
        <v>1134</v>
      </c>
      <c r="D71" s="253">
        <v>2020</v>
      </c>
      <c r="E71" s="42" t="s">
        <v>195</v>
      </c>
      <c r="F71" s="691">
        <f t="shared" si="13"/>
        <v>70</v>
      </c>
      <c r="G71" s="691">
        <f t="shared" si="14"/>
        <v>32.521999999999998</v>
      </c>
      <c r="H71" s="691"/>
      <c r="I71" s="691"/>
      <c r="J71" s="691"/>
      <c r="K71" s="691"/>
      <c r="L71" s="691">
        <v>70</v>
      </c>
      <c r="M71" s="691">
        <v>32.521999999999998</v>
      </c>
      <c r="N71" s="220"/>
      <c r="O71" s="539"/>
      <c r="P71" s="252"/>
      <c r="Q71" s="539"/>
      <c r="R71" s="253" t="s">
        <v>812</v>
      </c>
      <c r="S71" s="200">
        <v>1</v>
      </c>
      <c r="T71" s="540">
        <v>1</v>
      </c>
      <c r="U71" s="755" t="s">
        <v>1694</v>
      </c>
    </row>
    <row r="72" spans="1:22" ht="177.75" customHeight="1">
      <c r="A72" s="621"/>
      <c r="B72" s="622" t="s">
        <v>1306</v>
      </c>
      <c r="C72" s="495" t="s">
        <v>1307</v>
      </c>
      <c r="D72" s="155">
        <v>2020</v>
      </c>
      <c r="E72" s="155" t="s">
        <v>195</v>
      </c>
      <c r="F72" s="616">
        <f t="shared" si="13"/>
        <v>200</v>
      </c>
      <c r="G72" s="616"/>
      <c r="H72" s="616"/>
      <c r="I72" s="616"/>
      <c r="J72" s="616"/>
      <c r="K72" s="616"/>
      <c r="L72" s="616">
        <v>200</v>
      </c>
      <c r="M72" s="616"/>
      <c r="N72" s="616"/>
      <c r="O72" s="616"/>
      <c r="P72" s="616"/>
      <c r="Q72" s="616"/>
      <c r="R72" s="155" t="s">
        <v>1308</v>
      </c>
      <c r="S72" s="155">
        <v>4</v>
      </c>
      <c r="T72" s="620"/>
      <c r="U72" s="755" t="s">
        <v>1688</v>
      </c>
    </row>
    <row r="73" spans="1:22" ht="36" customHeight="1">
      <c r="A73" s="275"/>
      <c r="B73" s="14">
        <v>2</v>
      </c>
      <c r="C73" s="19" t="s">
        <v>196</v>
      </c>
      <c r="D73" s="195"/>
      <c r="E73" s="196"/>
      <c r="F73" s="218"/>
      <c r="G73" s="587"/>
      <c r="H73" s="218"/>
      <c r="I73" s="218"/>
      <c r="J73" s="218"/>
      <c r="K73" s="218"/>
      <c r="L73" s="218"/>
      <c r="M73" s="218"/>
      <c r="N73" s="218"/>
      <c r="O73" s="218"/>
      <c r="P73" s="218"/>
      <c r="Q73" s="218"/>
      <c r="R73" s="195"/>
      <c r="S73" s="195"/>
      <c r="T73" s="592"/>
      <c r="U73" s="755"/>
    </row>
    <row r="74" spans="1:22" ht="318.75">
      <c r="A74" s="275"/>
      <c r="B74" s="14" t="s">
        <v>202</v>
      </c>
      <c r="C74" s="19" t="s">
        <v>197</v>
      </c>
      <c r="D74" s="253">
        <v>2020</v>
      </c>
      <c r="E74" s="42" t="s">
        <v>195</v>
      </c>
      <c r="F74" s="691">
        <f>H74+J74+L74+N74+P74</f>
        <v>10510</v>
      </c>
      <c r="G74" s="691">
        <f t="shared" si="14"/>
        <v>10510</v>
      </c>
      <c r="H74" s="691"/>
      <c r="I74" s="691"/>
      <c r="J74" s="691"/>
      <c r="K74" s="691"/>
      <c r="L74" s="691"/>
      <c r="M74" s="691"/>
      <c r="N74" s="691">
        <v>10510</v>
      </c>
      <c r="O74" s="539">
        <v>10510</v>
      </c>
      <c r="P74" s="252"/>
      <c r="Q74" s="539"/>
      <c r="R74" s="204" t="s">
        <v>1013</v>
      </c>
      <c r="S74" s="204" t="s">
        <v>198</v>
      </c>
      <c r="T74" s="204" t="s">
        <v>198</v>
      </c>
      <c r="U74" s="755" t="s">
        <v>1493</v>
      </c>
    </row>
    <row r="75" spans="1:22" ht="47.25">
      <c r="A75" s="275"/>
      <c r="B75" s="14">
        <v>3</v>
      </c>
      <c r="C75" s="19" t="s">
        <v>199</v>
      </c>
      <c r="D75" s="78"/>
      <c r="E75" s="205"/>
      <c r="F75" s="218"/>
      <c r="G75" s="220"/>
      <c r="H75" s="218"/>
      <c r="I75" s="218"/>
      <c r="J75" s="218"/>
      <c r="K75" s="218"/>
      <c r="L75" s="218"/>
      <c r="M75" s="218"/>
      <c r="N75" s="218"/>
      <c r="O75" s="218"/>
      <c r="P75" s="218"/>
      <c r="Q75" s="218"/>
      <c r="R75" s="195"/>
      <c r="S75" s="195"/>
      <c r="T75" s="19"/>
      <c r="U75" s="755"/>
    </row>
    <row r="76" spans="1:22" ht="81.75" customHeight="1">
      <c r="A76" s="275"/>
      <c r="B76" s="14" t="s">
        <v>235</v>
      </c>
      <c r="C76" s="74" t="s">
        <v>200</v>
      </c>
      <c r="D76" s="253">
        <v>2020</v>
      </c>
      <c r="E76" s="42" t="s">
        <v>195</v>
      </c>
      <c r="F76" s="691">
        <f>H76+J76+L76+N76+P76</f>
        <v>3911.8</v>
      </c>
      <c r="G76" s="691">
        <f t="shared" si="14"/>
        <v>0</v>
      </c>
      <c r="H76" s="691"/>
      <c r="I76" s="691"/>
      <c r="J76" s="691"/>
      <c r="K76" s="691"/>
      <c r="L76" s="691">
        <v>3911.8</v>
      </c>
      <c r="M76" s="691"/>
      <c r="N76" s="220"/>
      <c r="O76" s="539"/>
      <c r="P76" s="252"/>
      <c r="Q76" s="539"/>
      <c r="R76" s="253" t="s">
        <v>765</v>
      </c>
      <c r="S76" s="253">
        <v>19</v>
      </c>
      <c r="T76" s="575">
        <v>0</v>
      </c>
      <c r="U76" s="766" t="s">
        <v>1688</v>
      </c>
    </row>
    <row r="77" spans="1:22" ht="66.75" customHeight="1">
      <c r="A77" s="275"/>
      <c r="B77" s="14" t="s">
        <v>86</v>
      </c>
      <c r="C77" s="104" t="s">
        <v>717</v>
      </c>
      <c r="D77" s="168"/>
      <c r="E77" s="196"/>
      <c r="F77" s="219"/>
      <c r="G77" s="691"/>
      <c r="H77" s="219"/>
      <c r="I77" s="219"/>
      <c r="J77" s="219"/>
      <c r="K77" s="219"/>
      <c r="L77" s="219"/>
      <c r="M77" s="219"/>
      <c r="N77" s="218"/>
      <c r="O77" s="218"/>
      <c r="P77" s="218"/>
      <c r="Q77" s="218"/>
      <c r="R77" s="195"/>
      <c r="S77" s="195"/>
      <c r="T77" s="575"/>
      <c r="U77" s="755"/>
    </row>
    <row r="78" spans="1:22" ht="78.75">
      <c r="A78" s="275"/>
      <c r="B78" s="14">
        <v>5</v>
      </c>
      <c r="C78" s="19" t="s">
        <v>794</v>
      </c>
      <c r="D78" s="253">
        <v>2020</v>
      </c>
      <c r="E78" s="42" t="s">
        <v>195</v>
      </c>
      <c r="F78" s="691">
        <f t="shared" ref="F78:F151" si="15">H78+J78+L78+N78+P78</f>
        <v>2000</v>
      </c>
      <c r="G78" s="691">
        <f t="shared" si="14"/>
        <v>0</v>
      </c>
      <c r="H78" s="691"/>
      <c r="I78" s="691"/>
      <c r="J78" s="691"/>
      <c r="K78" s="691"/>
      <c r="L78" s="691">
        <v>2000</v>
      </c>
      <c r="M78" s="691"/>
      <c r="N78" s="220"/>
      <c r="O78" s="539"/>
      <c r="P78" s="252"/>
      <c r="Q78" s="552"/>
      <c r="R78" s="273" t="s">
        <v>1000</v>
      </c>
      <c r="S78" s="253">
        <v>4</v>
      </c>
      <c r="T78" s="575">
        <v>0</v>
      </c>
      <c r="U78" s="766" t="s">
        <v>1688</v>
      </c>
    </row>
    <row r="79" spans="1:22" ht="69" customHeight="1">
      <c r="A79" s="275"/>
      <c r="B79" s="14">
        <v>6</v>
      </c>
      <c r="C79" s="19" t="s">
        <v>201</v>
      </c>
      <c r="D79" s="168"/>
      <c r="E79" s="197"/>
      <c r="F79" s="438"/>
      <c r="G79" s="539"/>
      <c r="H79" s="220"/>
      <c r="I79" s="220"/>
      <c r="J79" s="220"/>
      <c r="K79" s="220"/>
      <c r="L79" s="220"/>
      <c r="M79" s="220"/>
      <c r="N79" s="220"/>
      <c r="O79" s="220"/>
      <c r="P79" s="220"/>
      <c r="Q79" s="220"/>
      <c r="R79" s="168"/>
      <c r="S79" s="168"/>
      <c r="T79" s="575"/>
      <c r="U79" s="755"/>
    </row>
    <row r="80" spans="1:22" ht="82.5" customHeight="1">
      <c r="A80" s="275"/>
      <c r="B80" s="14" t="s">
        <v>236</v>
      </c>
      <c r="C80" s="19" t="s">
        <v>795</v>
      </c>
      <c r="D80" s="253">
        <v>2020</v>
      </c>
      <c r="E80" s="42" t="s">
        <v>195</v>
      </c>
      <c r="F80" s="691">
        <f t="shared" si="15"/>
        <v>3088.2</v>
      </c>
      <c r="G80" s="691">
        <f t="shared" si="14"/>
        <v>0</v>
      </c>
      <c r="H80" s="691"/>
      <c r="I80" s="691"/>
      <c r="J80" s="691"/>
      <c r="K80" s="691"/>
      <c r="L80" s="691">
        <v>3088.2</v>
      </c>
      <c r="M80" s="220"/>
      <c r="N80" s="220"/>
      <c r="O80" s="220"/>
      <c r="P80" s="252"/>
      <c r="Q80" s="507"/>
      <c r="R80" s="277" t="s">
        <v>765</v>
      </c>
      <c r="S80" s="277">
        <v>15</v>
      </c>
      <c r="T80" s="575">
        <v>0</v>
      </c>
      <c r="U80" s="766" t="s">
        <v>1688</v>
      </c>
      <c r="V80" s="1" t="s">
        <v>371</v>
      </c>
    </row>
    <row r="81" spans="1:21" ht="114" customHeight="1">
      <c r="A81" s="275"/>
      <c r="B81" s="14" t="s">
        <v>237</v>
      </c>
      <c r="C81" s="19" t="s">
        <v>796</v>
      </c>
      <c r="D81" s="253">
        <v>2020</v>
      </c>
      <c r="E81" s="42" t="s">
        <v>195</v>
      </c>
      <c r="F81" s="691">
        <f t="shared" si="15"/>
        <v>1060</v>
      </c>
      <c r="G81" s="691">
        <f t="shared" si="14"/>
        <v>446.5</v>
      </c>
      <c r="H81" s="691"/>
      <c r="I81" s="691"/>
      <c r="J81" s="691"/>
      <c r="K81" s="691"/>
      <c r="L81" s="691">
        <v>1060</v>
      </c>
      <c r="M81" s="691">
        <v>446.5</v>
      </c>
      <c r="N81" s="220"/>
      <c r="O81" s="220"/>
      <c r="P81" s="252"/>
      <c r="Q81" s="552"/>
      <c r="R81" s="273" t="s">
        <v>1001</v>
      </c>
      <c r="S81" s="586">
        <v>1400</v>
      </c>
      <c r="T81" s="748" t="s">
        <v>1368</v>
      </c>
      <c r="U81" s="755" t="s">
        <v>1695</v>
      </c>
    </row>
    <row r="82" spans="1:21" ht="63">
      <c r="A82" s="275"/>
      <c r="B82" s="14" t="s">
        <v>184</v>
      </c>
      <c r="C82" s="19" t="s">
        <v>203</v>
      </c>
      <c r="D82" s="168"/>
      <c r="E82" s="197"/>
      <c r="F82" s="691"/>
      <c r="G82" s="691"/>
      <c r="H82" s="691"/>
      <c r="I82" s="691"/>
      <c r="J82" s="691"/>
      <c r="K82" s="691"/>
      <c r="L82" s="691"/>
      <c r="M82" s="220"/>
      <c r="N82" s="220"/>
      <c r="O82" s="220"/>
      <c r="P82" s="220"/>
      <c r="Q82" s="220"/>
      <c r="R82" s="168"/>
      <c r="S82" s="168"/>
      <c r="T82" s="575"/>
      <c r="U82" s="755"/>
    </row>
    <row r="83" spans="1:21" ht="63">
      <c r="A83" s="275"/>
      <c r="B83" s="14" t="s">
        <v>238</v>
      </c>
      <c r="C83" s="74" t="s">
        <v>204</v>
      </c>
      <c r="D83" s="592">
        <v>2020</v>
      </c>
      <c r="E83" s="42" t="s">
        <v>195</v>
      </c>
      <c r="F83" s="691">
        <f t="shared" si="15"/>
        <v>3640</v>
      </c>
      <c r="G83" s="691">
        <f t="shared" si="14"/>
        <v>0</v>
      </c>
      <c r="H83" s="691"/>
      <c r="I83" s="691"/>
      <c r="J83" s="691"/>
      <c r="K83" s="691"/>
      <c r="L83" s="691">
        <v>3640</v>
      </c>
      <c r="M83" s="691">
        <v>0</v>
      </c>
      <c r="N83" s="220"/>
      <c r="O83" s="220"/>
      <c r="P83" s="587"/>
      <c r="Q83" s="552"/>
      <c r="R83" s="591" t="s">
        <v>590</v>
      </c>
      <c r="S83" s="592">
        <v>250</v>
      </c>
      <c r="T83" s="592">
        <v>0</v>
      </c>
      <c r="U83" s="766" t="s">
        <v>1688</v>
      </c>
    </row>
    <row r="84" spans="1:21" ht="63">
      <c r="A84" s="275"/>
      <c r="B84" s="14" t="s">
        <v>239</v>
      </c>
      <c r="C84" s="74" t="s">
        <v>797</v>
      </c>
      <c r="D84" s="253">
        <v>2020</v>
      </c>
      <c r="E84" s="42" t="s">
        <v>195</v>
      </c>
      <c r="F84" s="691">
        <f t="shared" si="15"/>
        <v>800</v>
      </c>
      <c r="G84" s="691">
        <f t="shared" si="14"/>
        <v>0</v>
      </c>
      <c r="H84" s="691"/>
      <c r="I84" s="691"/>
      <c r="J84" s="691"/>
      <c r="K84" s="691"/>
      <c r="L84" s="691">
        <v>800</v>
      </c>
      <c r="M84" s="691">
        <v>0</v>
      </c>
      <c r="N84" s="220"/>
      <c r="O84" s="220"/>
      <c r="P84" s="252"/>
      <c r="Q84" s="552"/>
      <c r="R84" s="273" t="s">
        <v>589</v>
      </c>
      <c r="S84" s="253">
        <v>1</v>
      </c>
      <c r="T84" s="575">
        <v>0</v>
      </c>
      <c r="U84" s="766" t="s">
        <v>1688</v>
      </c>
    </row>
    <row r="85" spans="1:21" ht="81" customHeight="1">
      <c r="A85" s="275"/>
      <c r="B85" s="194"/>
      <c r="C85" s="206" t="s">
        <v>205</v>
      </c>
      <c r="D85" s="168"/>
      <c r="E85" s="197"/>
      <c r="F85" s="220"/>
      <c r="G85" s="220"/>
      <c r="H85" s="220"/>
      <c r="I85" s="220"/>
      <c r="J85" s="220"/>
      <c r="K85" s="220"/>
      <c r="L85" s="220"/>
      <c r="M85" s="220"/>
      <c r="N85" s="220"/>
      <c r="O85" s="220"/>
      <c r="P85" s="220"/>
      <c r="Q85" s="553"/>
      <c r="R85" s="278"/>
      <c r="S85" s="168"/>
      <c r="T85" s="575"/>
      <c r="U85" s="755"/>
    </row>
    <row r="86" spans="1:21" ht="31.5">
      <c r="A86" s="279"/>
      <c r="B86" s="14" t="s">
        <v>185</v>
      </c>
      <c r="C86" s="74" t="s">
        <v>206</v>
      </c>
      <c r="D86" s="195"/>
      <c r="E86" s="195"/>
      <c r="F86" s="220"/>
      <c r="G86" s="220"/>
      <c r="H86" s="218"/>
      <c r="I86" s="218"/>
      <c r="J86" s="218"/>
      <c r="K86" s="218"/>
      <c r="L86" s="218"/>
      <c r="M86" s="218"/>
      <c r="N86" s="218"/>
      <c r="O86" s="218"/>
      <c r="P86" s="218"/>
      <c r="Q86" s="554"/>
      <c r="R86" s="280"/>
      <c r="S86" s="195"/>
      <c r="T86" s="19"/>
      <c r="U86" s="755"/>
    </row>
    <row r="87" spans="1:21" ht="38.25">
      <c r="A87" s="281"/>
      <c r="B87" s="14" t="s">
        <v>240</v>
      </c>
      <c r="C87" s="74" t="s">
        <v>207</v>
      </c>
      <c r="D87" s="253">
        <v>2020</v>
      </c>
      <c r="E87" s="253" t="s">
        <v>279</v>
      </c>
      <c r="F87" s="691">
        <f t="shared" si="15"/>
        <v>158.5</v>
      </c>
      <c r="G87" s="691">
        <f t="shared" si="14"/>
        <v>106.4</v>
      </c>
      <c r="H87" s="220"/>
      <c r="I87" s="220"/>
      <c r="J87" s="220"/>
      <c r="K87" s="220"/>
      <c r="L87" s="220"/>
      <c r="M87" s="220"/>
      <c r="N87" s="691">
        <v>158.5</v>
      </c>
      <c r="O87" s="691">
        <v>106.4</v>
      </c>
      <c r="P87" s="252"/>
      <c r="Q87" s="552"/>
      <c r="R87" s="273" t="s">
        <v>1002</v>
      </c>
      <c r="S87" s="253">
        <v>190</v>
      </c>
      <c r="T87" s="540">
        <v>88</v>
      </c>
      <c r="U87" s="755" t="s">
        <v>1377</v>
      </c>
    </row>
    <row r="88" spans="1:21" ht="47.25">
      <c r="A88" s="281"/>
      <c r="B88" s="14" t="s">
        <v>241</v>
      </c>
      <c r="C88" s="74" t="s">
        <v>208</v>
      </c>
      <c r="D88" s="253">
        <v>2020</v>
      </c>
      <c r="E88" s="253" t="s">
        <v>279</v>
      </c>
      <c r="F88" s="691">
        <f t="shared" si="15"/>
        <v>695.1</v>
      </c>
      <c r="G88" s="691">
        <f t="shared" si="14"/>
        <v>309.60000000000002</v>
      </c>
      <c r="H88" s="220"/>
      <c r="I88" s="220"/>
      <c r="J88" s="220"/>
      <c r="K88" s="220"/>
      <c r="L88" s="220"/>
      <c r="M88" s="220"/>
      <c r="N88" s="691">
        <v>695.1</v>
      </c>
      <c r="O88" s="691">
        <v>309.60000000000002</v>
      </c>
      <c r="P88" s="252"/>
      <c r="Q88" s="552"/>
      <c r="R88" s="273" t="s">
        <v>1003</v>
      </c>
      <c r="S88" s="253">
        <v>2.74</v>
      </c>
      <c r="T88" s="540">
        <v>2.6539999999999999</v>
      </c>
      <c r="U88" s="755" t="s">
        <v>1378</v>
      </c>
    </row>
    <row r="89" spans="1:21" ht="98.25" customHeight="1">
      <c r="A89" s="281"/>
      <c r="B89" s="14" t="s">
        <v>242</v>
      </c>
      <c r="C89" s="254" t="s">
        <v>975</v>
      </c>
      <c r="D89" s="255">
        <v>2020</v>
      </c>
      <c r="E89" s="255" t="s">
        <v>330</v>
      </c>
      <c r="F89" s="691">
        <f t="shared" si="15"/>
        <v>150</v>
      </c>
      <c r="G89" s="691">
        <f t="shared" si="14"/>
        <v>0</v>
      </c>
      <c r="H89" s="637"/>
      <c r="I89" s="637"/>
      <c r="J89" s="637"/>
      <c r="K89" s="637"/>
      <c r="L89" s="119">
        <v>150</v>
      </c>
      <c r="M89" s="637"/>
      <c r="N89" s="637"/>
      <c r="O89" s="637"/>
      <c r="P89" s="119"/>
      <c r="Q89" s="119"/>
      <c r="R89" s="255" t="s">
        <v>811</v>
      </c>
      <c r="S89" s="255">
        <v>1</v>
      </c>
      <c r="T89" s="540">
        <v>0</v>
      </c>
      <c r="U89" s="766" t="s">
        <v>1688</v>
      </c>
    </row>
    <row r="90" spans="1:21" ht="110.25">
      <c r="A90" s="281"/>
      <c r="B90" s="14" t="s">
        <v>243</v>
      </c>
      <c r="C90" s="254" t="s">
        <v>976</v>
      </c>
      <c r="D90" s="255">
        <v>2020</v>
      </c>
      <c r="E90" s="255" t="s">
        <v>330</v>
      </c>
      <c r="F90" s="691">
        <f t="shared" si="15"/>
        <v>100</v>
      </c>
      <c r="G90" s="691">
        <f t="shared" si="14"/>
        <v>0</v>
      </c>
      <c r="H90" s="119"/>
      <c r="I90" s="119"/>
      <c r="J90" s="119"/>
      <c r="K90" s="119"/>
      <c r="L90" s="119">
        <v>100</v>
      </c>
      <c r="M90" s="119"/>
      <c r="N90" s="119"/>
      <c r="O90" s="119"/>
      <c r="P90" s="119"/>
      <c r="Q90" s="119"/>
      <c r="R90" s="255" t="s">
        <v>811</v>
      </c>
      <c r="S90" s="255">
        <v>1</v>
      </c>
      <c r="T90" s="540">
        <v>0</v>
      </c>
      <c r="U90" s="766" t="s">
        <v>1688</v>
      </c>
    </row>
    <row r="91" spans="1:21" ht="78" customHeight="1">
      <c r="A91" s="281"/>
      <c r="B91" s="14" t="s">
        <v>244</v>
      </c>
      <c r="C91" s="19" t="s">
        <v>973</v>
      </c>
      <c r="D91" s="253">
        <v>2020</v>
      </c>
      <c r="E91" s="253" t="s">
        <v>330</v>
      </c>
      <c r="F91" s="691">
        <f t="shared" si="15"/>
        <v>80</v>
      </c>
      <c r="G91" s="691">
        <f t="shared" si="14"/>
        <v>0</v>
      </c>
      <c r="H91" s="691"/>
      <c r="I91" s="691"/>
      <c r="J91" s="691"/>
      <c r="K91" s="691"/>
      <c r="L91" s="691">
        <v>80</v>
      </c>
      <c r="M91" s="220"/>
      <c r="N91" s="220"/>
      <c r="O91" s="539"/>
      <c r="P91" s="252"/>
      <c r="Q91" s="539"/>
      <c r="R91" s="253" t="s">
        <v>811</v>
      </c>
      <c r="S91" s="253">
        <v>1</v>
      </c>
      <c r="T91" s="540">
        <v>0</v>
      </c>
      <c r="U91" s="766" t="s">
        <v>1688</v>
      </c>
    </row>
    <row r="92" spans="1:21" ht="99.75" customHeight="1">
      <c r="A92" s="281"/>
      <c r="B92" s="14" t="s">
        <v>245</v>
      </c>
      <c r="C92" s="254" t="s">
        <v>977</v>
      </c>
      <c r="D92" s="255">
        <v>2020</v>
      </c>
      <c r="E92" s="255" t="s">
        <v>330</v>
      </c>
      <c r="F92" s="691">
        <f t="shared" si="15"/>
        <v>100</v>
      </c>
      <c r="G92" s="691">
        <f t="shared" si="14"/>
        <v>0</v>
      </c>
      <c r="H92" s="119"/>
      <c r="I92" s="119"/>
      <c r="J92" s="119"/>
      <c r="K92" s="119"/>
      <c r="L92" s="119">
        <v>100</v>
      </c>
      <c r="M92" s="637"/>
      <c r="N92" s="637"/>
      <c r="O92" s="119"/>
      <c r="P92" s="119"/>
      <c r="Q92" s="119"/>
      <c r="R92" s="255" t="s">
        <v>811</v>
      </c>
      <c r="S92" s="255">
        <v>1</v>
      </c>
      <c r="T92" s="540">
        <v>0</v>
      </c>
      <c r="U92" s="766" t="s">
        <v>1688</v>
      </c>
    </row>
    <row r="93" spans="1:21" ht="100.5" customHeight="1">
      <c r="A93" s="281"/>
      <c r="B93" s="14" t="s">
        <v>246</v>
      </c>
      <c r="C93" s="254" t="s">
        <v>978</v>
      </c>
      <c r="D93" s="255">
        <v>2020</v>
      </c>
      <c r="E93" s="255" t="s">
        <v>330</v>
      </c>
      <c r="F93" s="691">
        <f t="shared" si="15"/>
        <v>170</v>
      </c>
      <c r="G93" s="691">
        <f t="shared" si="14"/>
        <v>0</v>
      </c>
      <c r="H93" s="119"/>
      <c r="I93" s="119"/>
      <c r="J93" s="119"/>
      <c r="K93" s="119"/>
      <c r="L93" s="119">
        <v>170</v>
      </c>
      <c r="M93" s="637"/>
      <c r="N93" s="637"/>
      <c r="O93" s="119"/>
      <c r="P93" s="119"/>
      <c r="Q93" s="119"/>
      <c r="R93" s="255" t="s">
        <v>811</v>
      </c>
      <c r="S93" s="255">
        <v>1</v>
      </c>
      <c r="T93" s="540">
        <v>0</v>
      </c>
      <c r="U93" s="766" t="s">
        <v>1688</v>
      </c>
    </row>
    <row r="94" spans="1:21" ht="100.5" customHeight="1">
      <c r="A94" s="281"/>
      <c r="B94" s="14" t="s">
        <v>247</v>
      </c>
      <c r="C94" s="19" t="s">
        <v>979</v>
      </c>
      <c r="D94" s="253">
        <v>2020</v>
      </c>
      <c r="E94" s="255" t="s">
        <v>330</v>
      </c>
      <c r="F94" s="691">
        <f t="shared" si="15"/>
        <v>100</v>
      </c>
      <c r="G94" s="691">
        <f t="shared" si="14"/>
        <v>0</v>
      </c>
      <c r="H94" s="691"/>
      <c r="I94" s="691"/>
      <c r="J94" s="691"/>
      <c r="K94" s="691"/>
      <c r="L94" s="691">
        <v>100</v>
      </c>
      <c r="M94" s="220"/>
      <c r="N94" s="220"/>
      <c r="O94" s="539"/>
      <c r="P94" s="252"/>
      <c r="Q94" s="539"/>
      <c r="R94" s="253" t="s">
        <v>811</v>
      </c>
      <c r="S94" s="253">
        <v>1</v>
      </c>
      <c r="T94" s="540">
        <v>0</v>
      </c>
      <c r="U94" s="766" t="s">
        <v>1688</v>
      </c>
    </row>
    <row r="95" spans="1:21" ht="100.5" customHeight="1">
      <c r="A95" s="281"/>
      <c r="B95" s="14" t="s">
        <v>248</v>
      </c>
      <c r="C95" s="19" t="s">
        <v>1014</v>
      </c>
      <c r="D95" s="592">
        <v>2020</v>
      </c>
      <c r="E95" s="589" t="s">
        <v>330</v>
      </c>
      <c r="F95" s="691">
        <f t="shared" si="15"/>
        <v>190</v>
      </c>
      <c r="G95" s="691">
        <f t="shared" si="14"/>
        <v>0</v>
      </c>
      <c r="H95" s="691"/>
      <c r="I95" s="691"/>
      <c r="J95" s="691"/>
      <c r="K95" s="691"/>
      <c r="L95" s="691">
        <v>190</v>
      </c>
      <c r="M95" s="220"/>
      <c r="N95" s="220"/>
      <c r="O95" s="587"/>
      <c r="P95" s="587"/>
      <c r="Q95" s="587"/>
      <c r="R95" s="592" t="s">
        <v>811</v>
      </c>
      <c r="S95" s="592">
        <v>1</v>
      </c>
      <c r="T95" s="592">
        <v>0</v>
      </c>
      <c r="U95" s="766" t="s">
        <v>1688</v>
      </c>
    </row>
    <row r="96" spans="1:21" ht="144" customHeight="1">
      <c r="A96" s="275"/>
      <c r="B96" s="14" t="s">
        <v>249</v>
      </c>
      <c r="C96" s="19" t="s">
        <v>980</v>
      </c>
      <c r="D96" s="253">
        <v>2020</v>
      </c>
      <c r="E96" s="253" t="s">
        <v>330</v>
      </c>
      <c r="F96" s="691">
        <f t="shared" si="15"/>
        <v>600</v>
      </c>
      <c r="G96" s="691">
        <f t="shared" si="14"/>
        <v>0</v>
      </c>
      <c r="H96" s="691"/>
      <c r="I96" s="691"/>
      <c r="J96" s="691"/>
      <c r="K96" s="691"/>
      <c r="L96" s="691">
        <v>600</v>
      </c>
      <c r="M96" s="220"/>
      <c r="N96" s="220"/>
      <c r="O96" s="539"/>
      <c r="P96" s="252"/>
      <c r="Q96" s="539"/>
      <c r="R96" s="253" t="s">
        <v>813</v>
      </c>
      <c r="S96" s="253">
        <v>240</v>
      </c>
      <c r="T96" s="540">
        <v>0</v>
      </c>
      <c r="U96" s="766" t="s">
        <v>1688</v>
      </c>
    </row>
    <row r="97" spans="1:21" ht="99.75" customHeight="1">
      <c r="A97" s="275"/>
      <c r="B97" s="14" t="s">
        <v>250</v>
      </c>
      <c r="C97" s="19" t="s">
        <v>981</v>
      </c>
      <c r="D97" s="255">
        <v>2020</v>
      </c>
      <c r="E97" s="253" t="s">
        <v>330</v>
      </c>
      <c r="F97" s="691">
        <f t="shared" si="15"/>
        <v>80</v>
      </c>
      <c r="G97" s="691">
        <f t="shared" si="14"/>
        <v>0</v>
      </c>
      <c r="H97" s="691"/>
      <c r="I97" s="691"/>
      <c r="J97" s="691"/>
      <c r="K97" s="691"/>
      <c r="L97" s="691">
        <v>80</v>
      </c>
      <c r="M97" s="539"/>
      <c r="N97" s="252"/>
      <c r="O97" s="539"/>
      <c r="P97" s="252"/>
      <c r="Q97" s="539"/>
      <c r="R97" s="255" t="s">
        <v>811</v>
      </c>
      <c r="S97" s="253">
        <v>1</v>
      </c>
      <c r="T97" s="540">
        <v>0</v>
      </c>
      <c r="U97" s="766" t="s">
        <v>1688</v>
      </c>
    </row>
    <row r="98" spans="1:21" ht="103.5" customHeight="1">
      <c r="A98" s="275"/>
      <c r="B98" s="14" t="s">
        <v>251</v>
      </c>
      <c r="C98" s="19" t="s">
        <v>983</v>
      </c>
      <c r="D98" s="255">
        <v>2020</v>
      </c>
      <c r="E98" s="253" t="s">
        <v>330</v>
      </c>
      <c r="F98" s="691">
        <f t="shared" si="15"/>
        <v>120</v>
      </c>
      <c r="G98" s="691">
        <f t="shared" si="14"/>
        <v>0</v>
      </c>
      <c r="H98" s="691"/>
      <c r="I98" s="691"/>
      <c r="J98" s="691"/>
      <c r="K98" s="691"/>
      <c r="L98" s="119">
        <v>120</v>
      </c>
      <c r="M98" s="119"/>
      <c r="N98" s="252"/>
      <c r="O98" s="539"/>
      <c r="P98" s="252"/>
      <c r="Q98" s="539"/>
      <c r="R98" s="255" t="s">
        <v>811</v>
      </c>
      <c r="S98" s="253">
        <v>1</v>
      </c>
      <c r="T98" s="540">
        <v>0</v>
      </c>
      <c r="U98" s="766" t="s">
        <v>1688</v>
      </c>
    </row>
    <row r="99" spans="1:21" ht="126">
      <c r="A99" s="275"/>
      <c r="B99" s="14" t="s">
        <v>252</v>
      </c>
      <c r="C99" s="248" t="s">
        <v>984</v>
      </c>
      <c r="D99" s="255">
        <v>2020</v>
      </c>
      <c r="E99" s="253" t="s">
        <v>330</v>
      </c>
      <c r="F99" s="438">
        <f t="shared" si="15"/>
        <v>180</v>
      </c>
      <c r="G99" s="539">
        <f t="shared" si="14"/>
        <v>0</v>
      </c>
      <c r="H99" s="252"/>
      <c r="I99" s="539"/>
      <c r="J99" s="252"/>
      <c r="K99" s="539"/>
      <c r="L99" s="119">
        <v>180</v>
      </c>
      <c r="M99" s="119"/>
      <c r="N99" s="252"/>
      <c r="O99" s="539"/>
      <c r="P99" s="252"/>
      <c r="Q99" s="539"/>
      <c r="R99" s="255" t="s">
        <v>811</v>
      </c>
      <c r="S99" s="253">
        <v>1</v>
      </c>
      <c r="T99" s="540">
        <v>0</v>
      </c>
      <c r="U99" s="766" t="s">
        <v>1688</v>
      </c>
    </row>
    <row r="100" spans="1:21" ht="94.5">
      <c r="A100" s="275"/>
      <c r="B100" s="14" t="s">
        <v>253</v>
      </c>
      <c r="C100" s="248" t="s">
        <v>1015</v>
      </c>
      <c r="D100" s="255">
        <v>2020</v>
      </c>
      <c r="E100" s="253" t="s">
        <v>330</v>
      </c>
      <c r="F100" s="438">
        <f t="shared" si="15"/>
        <v>250</v>
      </c>
      <c r="G100" s="539">
        <f t="shared" si="14"/>
        <v>0</v>
      </c>
      <c r="H100" s="252"/>
      <c r="I100" s="539"/>
      <c r="J100" s="252"/>
      <c r="K100" s="539"/>
      <c r="L100" s="119">
        <v>250</v>
      </c>
      <c r="M100" s="119"/>
      <c r="N100" s="252"/>
      <c r="O100" s="539"/>
      <c r="P100" s="252"/>
      <c r="Q100" s="539"/>
      <c r="R100" s="255" t="s">
        <v>281</v>
      </c>
      <c r="S100" s="253">
        <v>38</v>
      </c>
      <c r="T100" s="540">
        <v>0</v>
      </c>
      <c r="U100" s="766" t="s">
        <v>1688</v>
      </c>
    </row>
    <row r="101" spans="1:21" ht="78.75">
      <c r="A101" s="275"/>
      <c r="B101" s="14" t="s">
        <v>254</v>
      </c>
      <c r="C101" s="248" t="s">
        <v>985</v>
      </c>
      <c r="D101" s="253">
        <v>2020</v>
      </c>
      <c r="E101" s="253" t="s">
        <v>330</v>
      </c>
      <c r="F101" s="438">
        <f t="shared" si="15"/>
        <v>980</v>
      </c>
      <c r="G101" s="539">
        <f t="shared" si="14"/>
        <v>0</v>
      </c>
      <c r="H101" s="252"/>
      <c r="I101" s="539"/>
      <c r="J101" s="252"/>
      <c r="K101" s="539"/>
      <c r="L101" s="252">
        <v>980</v>
      </c>
      <c r="M101" s="539"/>
      <c r="N101" s="252"/>
      <c r="O101" s="539"/>
      <c r="P101" s="252"/>
      <c r="Q101" s="539"/>
      <c r="R101" s="255" t="s">
        <v>1004</v>
      </c>
      <c r="S101" s="253">
        <v>2</v>
      </c>
      <c r="T101" s="540">
        <v>0</v>
      </c>
      <c r="U101" s="766" t="s">
        <v>1688</v>
      </c>
    </row>
    <row r="102" spans="1:21" ht="78.75">
      <c r="A102" s="281"/>
      <c r="B102" s="14" t="s">
        <v>255</v>
      </c>
      <c r="C102" s="74" t="s">
        <v>1016</v>
      </c>
      <c r="D102" s="253">
        <v>2020</v>
      </c>
      <c r="E102" s="253" t="s">
        <v>330</v>
      </c>
      <c r="F102" s="438">
        <f t="shared" si="15"/>
        <v>290</v>
      </c>
      <c r="G102" s="539">
        <f t="shared" si="14"/>
        <v>0</v>
      </c>
      <c r="H102" s="252"/>
      <c r="I102" s="539"/>
      <c r="J102" s="252"/>
      <c r="K102" s="539"/>
      <c r="L102" s="252">
        <v>290</v>
      </c>
      <c r="M102" s="539"/>
      <c r="N102" s="252"/>
      <c r="O102" s="539"/>
      <c r="P102" s="252"/>
      <c r="Q102" s="552"/>
      <c r="R102" s="273" t="s">
        <v>1005</v>
      </c>
      <c r="S102" s="253">
        <v>1</v>
      </c>
      <c r="T102" s="540">
        <v>0</v>
      </c>
      <c r="U102" s="766" t="s">
        <v>1688</v>
      </c>
    </row>
    <row r="103" spans="1:21" ht="78.75">
      <c r="A103" s="281"/>
      <c r="B103" s="14" t="s">
        <v>256</v>
      </c>
      <c r="C103" s="74" t="s">
        <v>1017</v>
      </c>
      <c r="D103" s="253">
        <v>2020</v>
      </c>
      <c r="E103" s="253" t="s">
        <v>330</v>
      </c>
      <c r="F103" s="691">
        <f t="shared" si="15"/>
        <v>290</v>
      </c>
      <c r="G103" s="691">
        <f t="shared" si="14"/>
        <v>0</v>
      </c>
      <c r="H103" s="691"/>
      <c r="I103" s="691"/>
      <c r="J103" s="691"/>
      <c r="K103" s="691"/>
      <c r="L103" s="691">
        <v>290</v>
      </c>
      <c r="M103" s="691">
        <v>0</v>
      </c>
      <c r="N103" s="220"/>
      <c r="O103" s="220"/>
      <c r="P103" s="220"/>
      <c r="Q103" s="552"/>
      <c r="R103" s="273" t="s">
        <v>1005</v>
      </c>
      <c r="S103" s="253">
        <v>1</v>
      </c>
      <c r="T103" s="540">
        <v>0</v>
      </c>
      <c r="U103" s="766" t="s">
        <v>1688</v>
      </c>
    </row>
    <row r="104" spans="1:21" ht="69" customHeight="1">
      <c r="A104" s="275"/>
      <c r="B104" s="207" t="s">
        <v>257</v>
      </c>
      <c r="C104" s="208" t="s">
        <v>986</v>
      </c>
      <c r="D104" s="209">
        <v>2020</v>
      </c>
      <c r="E104" s="210" t="s">
        <v>195</v>
      </c>
      <c r="F104" s="691">
        <f t="shared" si="15"/>
        <v>800</v>
      </c>
      <c r="G104" s="691">
        <f t="shared" si="14"/>
        <v>0</v>
      </c>
      <c r="H104" s="221"/>
      <c r="I104" s="221"/>
      <c r="J104" s="221"/>
      <c r="K104" s="221"/>
      <c r="L104" s="221">
        <v>800</v>
      </c>
      <c r="M104" s="221">
        <v>0</v>
      </c>
      <c r="N104" s="638"/>
      <c r="O104" s="638"/>
      <c r="P104" s="638"/>
      <c r="Q104" s="221"/>
      <c r="R104" s="209" t="s">
        <v>589</v>
      </c>
      <c r="S104" s="209">
        <v>1</v>
      </c>
      <c r="T104" s="540">
        <v>0</v>
      </c>
      <c r="U104" s="766" t="s">
        <v>1688</v>
      </c>
    </row>
    <row r="105" spans="1:21" ht="63" customHeight="1">
      <c r="A105" s="275"/>
      <c r="B105" s="207" t="s">
        <v>258</v>
      </c>
      <c r="C105" s="211" t="s">
        <v>798</v>
      </c>
      <c r="D105" s="209">
        <v>2020</v>
      </c>
      <c r="E105" s="592" t="s">
        <v>330</v>
      </c>
      <c r="F105" s="691">
        <f t="shared" si="15"/>
        <v>112.002</v>
      </c>
      <c r="G105" s="691">
        <f t="shared" si="14"/>
        <v>0</v>
      </c>
      <c r="H105" s="221"/>
      <c r="I105" s="221"/>
      <c r="J105" s="221"/>
      <c r="K105" s="221"/>
      <c r="L105" s="221">
        <v>112.002</v>
      </c>
      <c r="M105" s="221">
        <v>0</v>
      </c>
      <c r="N105" s="638"/>
      <c r="O105" s="638"/>
      <c r="P105" s="638"/>
      <c r="Q105" s="221"/>
      <c r="R105" s="209" t="s">
        <v>1006</v>
      </c>
      <c r="S105" s="209">
        <v>18</v>
      </c>
      <c r="T105" s="592">
        <v>0</v>
      </c>
      <c r="U105" s="766" t="s">
        <v>1688</v>
      </c>
    </row>
    <row r="106" spans="1:21" ht="65.25" customHeight="1">
      <c r="A106" s="275"/>
      <c r="B106" s="207" t="s">
        <v>259</v>
      </c>
      <c r="C106" s="211" t="s">
        <v>799</v>
      </c>
      <c r="D106" s="209">
        <v>2020</v>
      </c>
      <c r="E106" s="253" t="s">
        <v>330</v>
      </c>
      <c r="F106" s="691">
        <f t="shared" si="15"/>
        <v>220.26400000000001</v>
      </c>
      <c r="G106" s="691">
        <f t="shared" si="14"/>
        <v>0</v>
      </c>
      <c r="H106" s="221"/>
      <c r="I106" s="221"/>
      <c r="J106" s="221"/>
      <c r="K106" s="221"/>
      <c r="L106" s="221">
        <v>220.26400000000001</v>
      </c>
      <c r="M106" s="221">
        <v>0</v>
      </c>
      <c r="N106" s="638"/>
      <c r="O106" s="638"/>
      <c r="P106" s="638"/>
      <c r="Q106" s="221"/>
      <c r="R106" s="209" t="s">
        <v>1006</v>
      </c>
      <c r="S106" s="209">
        <v>37</v>
      </c>
      <c r="T106" s="575">
        <v>0</v>
      </c>
      <c r="U106" s="766" t="s">
        <v>1688</v>
      </c>
    </row>
    <row r="107" spans="1:21" ht="131.25" customHeight="1">
      <c r="A107" s="275"/>
      <c r="B107" s="207" t="s">
        <v>260</v>
      </c>
      <c r="C107" s="211" t="s">
        <v>694</v>
      </c>
      <c r="D107" s="209">
        <v>2020</v>
      </c>
      <c r="E107" s="253" t="s">
        <v>279</v>
      </c>
      <c r="F107" s="691">
        <f t="shared" si="15"/>
        <v>7005.4</v>
      </c>
      <c r="G107" s="691">
        <f t="shared" si="14"/>
        <v>0</v>
      </c>
      <c r="H107" s="221"/>
      <c r="I107" s="221"/>
      <c r="J107" s="221"/>
      <c r="K107" s="221"/>
      <c r="L107" s="221"/>
      <c r="M107" s="221"/>
      <c r="N107" s="221">
        <v>7005.4</v>
      </c>
      <c r="O107" s="221">
        <v>0</v>
      </c>
      <c r="P107" s="638"/>
      <c r="Q107" s="221"/>
      <c r="R107" s="209" t="s">
        <v>209</v>
      </c>
      <c r="S107" s="209">
        <v>575</v>
      </c>
      <c r="T107" s="575">
        <v>0</v>
      </c>
      <c r="U107" s="766" t="s">
        <v>1688</v>
      </c>
    </row>
    <row r="108" spans="1:21" ht="94.5">
      <c r="A108" s="275"/>
      <c r="B108" s="207" t="s">
        <v>261</v>
      </c>
      <c r="C108" s="211" t="s">
        <v>987</v>
      </c>
      <c r="D108" s="209">
        <v>2020</v>
      </c>
      <c r="E108" s="253" t="s">
        <v>280</v>
      </c>
      <c r="F108" s="691">
        <f t="shared" si="15"/>
        <v>3900</v>
      </c>
      <c r="G108" s="691">
        <f t="shared" si="14"/>
        <v>0</v>
      </c>
      <c r="H108" s="221"/>
      <c r="I108" s="221"/>
      <c r="J108" s="221"/>
      <c r="K108" s="221"/>
      <c r="L108" s="221">
        <v>390</v>
      </c>
      <c r="M108" s="221">
        <v>0</v>
      </c>
      <c r="N108" s="221">
        <v>3510</v>
      </c>
      <c r="O108" s="221">
        <v>0</v>
      </c>
      <c r="P108" s="638"/>
      <c r="Q108" s="221"/>
      <c r="R108" s="209" t="s">
        <v>498</v>
      </c>
      <c r="S108" s="209">
        <v>5</v>
      </c>
      <c r="T108" s="575">
        <v>0</v>
      </c>
      <c r="U108" s="766" t="s">
        <v>1688</v>
      </c>
    </row>
    <row r="109" spans="1:21" ht="129.75" customHeight="1">
      <c r="A109" s="275"/>
      <c r="B109" s="207" t="s">
        <v>331</v>
      </c>
      <c r="C109" s="212" t="s">
        <v>449</v>
      </c>
      <c r="D109" s="255">
        <v>2020</v>
      </c>
      <c r="E109" s="93" t="s">
        <v>195</v>
      </c>
      <c r="F109" s="691">
        <f t="shared" si="15"/>
        <v>2500</v>
      </c>
      <c r="G109" s="691">
        <f t="shared" si="14"/>
        <v>0</v>
      </c>
      <c r="H109" s="119"/>
      <c r="I109" s="119"/>
      <c r="J109" s="691"/>
      <c r="K109" s="691"/>
      <c r="L109" s="119">
        <v>250</v>
      </c>
      <c r="M109" s="119">
        <v>0</v>
      </c>
      <c r="N109" s="691"/>
      <c r="O109" s="691"/>
      <c r="P109" s="119">
        <v>2250</v>
      </c>
      <c r="Q109" s="555">
        <v>0</v>
      </c>
      <c r="R109" s="213" t="s">
        <v>963</v>
      </c>
      <c r="S109" s="203"/>
      <c r="T109" s="19"/>
      <c r="U109" s="766" t="s">
        <v>1688</v>
      </c>
    </row>
    <row r="110" spans="1:21" ht="66" customHeight="1">
      <c r="A110" s="275"/>
      <c r="B110" s="207" t="s">
        <v>332</v>
      </c>
      <c r="C110" s="212" t="s">
        <v>1108</v>
      </c>
      <c r="D110" s="255">
        <v>2020</v>
      </c>
      <c r="E110" s="93" t="s">
        <v>195</v>
      </c>
      <c r="F110" s="691">
        <f t="shared" si="15"/>
        <v>425.3</v>
      </c>
      <c r="G110" s="691">
        <f t="shared" si="14"/>
        <v>0</v>
      </c>
      <c r="H110" s="119"/>
      <c r="I110" s="119"/>
      <c r="J110" s="691"/>
      <c r="K110" s="691"/>
      <c r="L110" s="119">
        <v>425.3</v>
      </c>
      <c r="M110" s="119">
        <v>0</v>
      </c>
      <c r="N110" s="220"/>
      <c r="O110" s="220"/>
      <c r="P110" s="637"/>
      <c r="Q110" s="555"/>
      <c r="R110" s="213" t="s">
        <v>964</v>
      </c>
      <c r="S110" s="203">
        <v>1</v>
      </c>
      <c r="T110" s="579">
        <v>0</v>
      </c>
      <c r="U110" s="755" t="s">
        <v>1601</v>
      </c>
    </row>
    <row r="111" spans="1:21" ht="132" customHeight="1">
      <c r="A111" s="275"/>
      <c r="B111" s="207" t="s">
        <v>333</v>
      </c>
      <c r="C111" s="212" t="s">
        <v>988</v>
      </c>
      <c r="D111" s="255">
        <v>2020</v>
      </c>
      <c r="E111" s="93" t="s">
        <v>195</v>
      </c>
      <c r="F111" s="691">
        <f t="shared" si="15"/>
        <v>1050</v>
      </c>
      <c r="G111" s="691">
        <f t="shared" si="14"/>
        <v>314.988</v>
      </c>
      <c r="H111" s="119"/>
      <c r="I111" s="119"/>
      <c r="J111" s="691"/>
      <c r="K111" s="691"/>
      <c r="L111" s="119">
        <v>1050</v>
      </c>
      <c r="M111" s="119">
        <v>314.988</v>
      </c>
      <c r="N111" s="252"/>
      <c r="O111" s="539"/>
      <c r="P111" s="119"/>
      <c r="Q111" s="555"/>
      <c r="R111" s="213" t="s">
        <v>811</v>
      </c>
      <c r="S111" s="203">
        <v>1</v>
      </c>
      <c r="T111" s="540">
        <v>1</v>
      </c>
      <c r="U111" s="755" t="s">
        <v>1494</v>
      </c>
    </row>
    <row r="112" spans="1:21" ht="100.5" customHeight="1">
      <c r="A112" s="441"/>
      <c r="B112" s="207" t="s">
        <v>1135</v>
      </c>
      <c r="C112" s="212" t="s">
        <v>1151</v>
      </c>
      <c r="D112" s="440">
        <v>2020</v>
      </c>
      <c r="E112" s="93" t="s">
        <v>195</v>
      </c>
      <c r="F112" s="691">
        <f t="shared" si="15"/>
        <v>290</v>
      </c>
      <c r="G112" s="691">
        <f t="shared" si="14"/>
        <v>0</v>
      </c>
      <c r="H112" s="119"/>
      <c r="I112" s="119"/>
      <c r="J112" s="691"/>
      <c r="K112" s="691"/>
      <c r="L112" s="119">
        <v>290</v>
      </c>
      <c r="M112" s="119"/>
      <c r="N112" s="220"/>
      <c r="O112" s="220"/>
      <c r="P112" s="119"/>
      <c r="Q112" s="555"/>
      <c r="R112" s="213" t="s">
        <v>860</v>
      </c>
      <c r="S112" s="203">
        <v>1</v>
      </c>
      <c r="T112" s="540">
        <v>0</v>
      </c>
      <c r="U112" s="755" t="s">
        <v>1601</v>
      </c>
    </row>
    <row r="113" spans="1:21" ht="86.25" customHeight="1">
      <c r="A113" s="525"/>
      <c r="B113" s="207" t="s">
        <v>1256</v>
      </c>
      <c r="C113" s="212" t="s">
        <v>1258</v>
      </c>
      <c r="D113" s="526">
        <v>2020</v>
      </c>
      <c r="E113" s="93" t="s">
        <v>195</v>
      </c>
      <c r="F113" s="691">
        <f t="shared" si="15"/>
        <v>49.99</v>
      </c>
      <c r="G113" s="691">
        <f t="shared" si="14"/>
        <v>49.127000000000002</v>
      </c>
      <c r="H113" s="119"/>
      <c r="I113" s="119"/>
      <c r="J113" s="691"/>
      <c r="K113" s="691"/>
      <c r="L113" s="119">
        <v>49.99</v>
      </c>
      <c r="M113" s="119">
        <v>49.127000000000002</v>
      </c>
      <c r="N113" s="691"/>
      <c r="O113" s="220"/>
      <c r="P113" s="119"/>
      <c r="Q113" s="555"/>
      <c r="R113" s="213" t="s">
        <v>1259</v>
      </c>
      <c r="S113" s="203">
        <v>11</v>
      </c>
      <c r="T113" s="540">
        <v>10</v>
      </c>
      <c r="U113" s="755" t="s">
        <v>1495</v>
      </c>
    </row>
    <row r="114" spans="1:21" ht="82.5" customHeight="1">
      <c r="A114" s="525"/>
      <c r="B114" s="207" t="s">
        <v>1257</v>
      </c>
      <c r="C114" s="212" t="s">
        <v>1260</v>
      </c>
      <c r="D114" s="589">
        <v>2020</v>
      </c>
      <c r="E114" s="93" t="s">
        <v>195</v>
      </c>
      <c r="F114" s="691">
        <f>H114+J114+L114+N114+P114</f>
        <v>49.96</v>
      </c>
      <c r="G114" s="691">
        <f t="shared" si="14"/>
        <v>49.372</v>
      </c>
      <c r="H114" s="119"/>
      <c r="I114" s="119"/>
      <c r="J114" s="691"/>
      <c r="K114" s="691"/>
      <c r="L114" s="119">
        <v>49.96</v>
      </c>
      <c r="M114" s="119">
        <v>49.372</v>
      </c>
      <c r="N114" s="220"/>
      <c r="O114" s="220"/>
      <c r="P114" s="119"/>
      <c r="Q114" s="555"/>
      <c r="R114" s="213" t="s">
        <v>1261</v>
      </c>
      <c r="S114" s="203" t="s">
        <v>1262</v>
      </c>
      <c r="T114" s="203" t="s">
        <v>1282</v>
      </c>
      <c r="U114" s="755" t="s">
        <v>1696</v>
      </c>
    </row>
    <row r="115" spans="1:21" ht="65.25" customHeight="1">
      <c r="A115" s="527"/>
      <c r="B115" s="207" t="s">
        <v>1263</v>
      </c>
      <c r="C115" s="212" t="s">
        <v>1264</v>
      </c>
      <c r="D115" s="528">
        <v>2020</v>
      </c>
      <c r="E115" s="93" t="s">
        <v>195</v>
      </c>
      <c r="F115" s="691">
        <f>H115+J115+L115+N115+P115</f>
        <v>49.99</v>
      </c>
      <c r="G115" s="691">
        <f t="shared" si="14"/>
        <v>49.33</v>
      </c>
      <c r="H115" s="119"/>
      <c r="I115" s="119"/>
      <c r="J115" s="691"/>
      <c r="K115" s="691"/>
      <c r="L115" s="119">
        <v>49.99</v>
      </c>
      <c r="M115" s="119">
        <v>49.33</v>
      </c>
      <c r="N115" s="220"/>
      <c r="O115" s="220"/>
      <c r="P115" s="119"/>
      <c r="Q115" s="555"/>
      <c r="R115" s="213" t="s">
        <v>1265</v>
      </c>
      <c r="S115" s="203">
        <v>180</v>
      </c>
      <c r="T115" s="540">
        <v>117</v>
      </c>
      <c r="U115" s="755" t="s">
        <v>1496</v>
      </c>
    </row>
    <row r="116" spans="1:21" ht="65.25" customHeight="1">
      <c r="A116" s="621"/>
      <c r="B116" s="207" t="s">
        <v>1309</v>
      </c>
      <c r="C116" s="212" t="s">
        <v>1310</v>
      </c>
      <c r="D116" s="618">
        <v>2020</v>
      </c>
      <c r="E116" s="93" t="s">
        <v>195</v>
      </c>
      <c r="F116" s="691">
        <f t="shared" ref="F116:F117" si="16">H116+J116+L116+N116+P116</f>
        <v>49.99</v>
      </c>
      <c r="G116" s="691"/>
      <c r="H116" s="119"/>
      <c r="I116" s="119"/>
      <c r="J116" s="691"/>
      <c r="K116" s="691"/>
      <c r="L116" s="119">
        <v>49.99</v>
      </c>
      <c r="M116" s="637"/>
      <c r="N116" s="220"/>
      <c r="O116" s="220"/>
      <c r="P116" s="119"/>
      <c r="Q116" s="555"/>
      <c r="R116" s="213" t="s">
        <v>1313</v>
      </c>
      <c r="S116" s="203">
        <v>200</v>
      </c>
      <c r="T116" s="620"/>
      <c r="U116" s="755" t="s">
        <v>1697</v>
      </c>
    </row>
    <row r="117" spans="1:21" ht="65.25" customHeight="1">
      <c r="A117" s="621"/>
      <c r="B117" s="207" t="s">
        <v>1311</v>
      </c>
      <c r="C117" s="212" t="s">
        <v>1312</v>
      </c>
      <c r="D117" s="618">
        <v>2020</v>
      </c>
      <c r="E117" s="93" t="s">
        <v>195</v>
      </c>
      <c r="F117" s="691">
        <f t="shared" si="16"/>
        <v>154.32</v>
      </c>
      <c r="G117" s="691"/>
      <c r="H117" s="119"/>
      <c r="I117" s="119"/>
      <c r="J117" s="691"/>
      <c r="K117" s="691"/>
      <c r="L117" s="119">
        <v>154.32</v>
      </c>
      <c r="M117" s="637"/>
      <c r="N117" s="220"/>
      <c r="O117" s="220"/>
      <c r="P117" s="119"/>
      <c r="Q117" s="555"/>
      <c r="R117" s="213" t="s">
        <v>1314</v>
      </c>
      <c r="S117" s="203">
        <v>2</v>
      </c>
      <c r="T117" s="620"/>
      <c r="U117" s="766" t="s">
        <v>1688</v>
      </c>
    </row>
    <row r="118" spans="1:21" ht="15.75">
      <c r="A118" s="279"/>
      <c r="B118" s="14" t="s">
        <v>262</v>
      </c>
      <c r="C118" s="74" t="s">
        <v>211</v>
      </c>
      <c r="D118" s="78"/>
      <c r="E118" s="78"/>
      <c r="F118" s="220"/>
      <c r="G118" s="220"/>
      <c r="H118" s="218"/>
      <c r="I118" s="218"/>
      <c r="J118" s="218"/>
      <c r="K118" s="218"/>
      <c r="L118" s="218"/>
      <c r="M118" s="218"/>
      <c r="N118" s="218"/>
      <c r="O118" s="218"/>
      <c r="P118" s="219"/>
      <c r="Q118" s="556"/>
      <c r="R118" s="282"/>
      <c r="S118" s="78"/>
      <c r="T118" s="19"/>
      <c r="U118" s="755"/>
    </row>
    <row r="119" spans="1:21" ht="38.25">
      <c r="A119" s="281"/>
      <c r="B119" s="14" t="s">
        <v>263</v>
      </c>
      <c r="C119" s="74" t="s">
        <v>212</v>
      </c>
      <c r="D119" s="253">
        <v>2020</v>
      </c>
      <c r="E119" s="253" t="s">
        <v>279</v>
      </c>
      <c r="F119" s="691">
        <f t="shared" si="15"/>
        <v>169.4</v>
      </c>
      <c r="G119" s="691">
        <f t="shared" si="14"/>
        <v>115.3</v>
      </c>
      <c r="H119" s="691"/>
      <c r="I119" s="691"/>
      <c r="J119" s="691"/>
      <c r="K119" s="691"/>
      <c r="L119" s="691"/>
      <c r="M119" s="691"/>
      <c r="N119" s="691">
        <v>169.4</v>
      </c>
      <c r="O119" s="691">
        <v>115.3</v>
      </c>
      <c r="P119" s="252"/>
      <c r="Q119" s="552"/>
      <c r="R119" s="273" t="s">
        <v>1008</v>
      </c>
      <c r="S119" s="253">
        <v>190</v>
      </c>
      <c r="T119" s="540">
        <v>122</v>
      </c>
      <c r="U119" s="755" t="s">
        <v>1379</v>
      </c>
    </row>
    <row r="120" spans="1:21" ht="51">
      <c r="A120" s="281"/>
      <c r="B120" s="14" t="s">
        <v>264</v>
      </c>
      <c r="C120" s="74" t="s">
        <v>213</v>
      </c>
      <c r="D120" s="253">
        <v>2020</v>
      </c>
      <c r="E120" s="253" t="s">
        <v>279</v>
      </c>
      <c r="F120" s="691">
        <f t="shared" si="15"/>
        <v>165.9</v>
      </c>
      <c r="G120" s="691">
        <f t="shared" si="14"/>
        <v>19.899999999999999</v>
      </c>
      <c r="H120" s="691"/>
      <c r="I120" s="691"/>
      <c r="J120" s="691"/>
      <c r="K120" s="691"/>
      <c r="L120" s="691"/>
      <c r="M120" s="691"/>
      <c r="N120" s="691">
        <v>165.9</v>
      </c>
      <c r="O120" s="691">
        <v>19.899999999999999</v>
      </c>
      <c r="P120" s="252"/>
      <c r="Q120" s="552"/>
      <c r="R120" s="273" t="s">
        <v>1007</v>
      </c>
      <c r="S120" s="253">
        <v>0.27</v>
      </c>
      <c r="T120" s="540">
        <v>2.9000000000000001E-2</v>
      </c>
      <c r="U120" s="755" t="s">
        <v>1380</v>
      </c>
    </row>
    <row r="121" spans="1:21" ht="144" customHeight="1">
      <c r="A121" s="281"/>
      <c r="B121" s="14" t="s">
        <v>265</v>
      </c>
      <c r="C121" s="254" t="s">
        <v>989</v>
      </c>
      <c r="D121" s="253">
        <v>2020</v>
      </c>
      <c r="E121" s="253" t="s">
        <v>330</v>
      </c>
      <c r="F121" s="691">
        <f t="shared" si="15"/>
        <v>80</v>
      </c>
      <c r="G121" s="691">
        <f t="shared" si="14"/>
        <v>0</v>
      </c>
      <c r="H121" s="691"/>
      <c r="I121" s="691"/>
      <c r="J121" s="691"/>
      <c r="K121" s="691"/>
      <c r="L121" s="119">
        <v>80</v>
      </c>
      <c r="M121" s="119">
        <v>0</v>
      </c>
      <c r="N121" s="637"/>
      <c r="O121" s="637"/>
      <c r="P121" s="119"/>
      <c r="Q121" s="119"/>
      <c r="R121" s="255" t="s">
        <v>811</v>
      </c>
      <c r="S121" s="253">
        <v>1</v>
      </c>
      <c r="T121" s="540">
        <v>0</v>
      </c>
      <c r="U121" s="766" t="s">
        <v>1688</v>
      </c>
    </row>
    <row r="122" spans="1:21" ht="148.5" customHeight="1">
      <c r="A122" s="281"/>
      <c r="B122" s="14" t="s">
        <v>266</v>
      </c>
      <c r="C122" s="254" t="s">
        <v>990</v>
      </c>
      <c r="D122" s="253">
        <v>2020</v>
      </c>
      <c r="E122" s="253" t="s">
        <v>330</v>
      </c>
      <c r="F122" s="691">
        <f t="shared" si="15"/>
        <v>150</v>
      </c>
      <c r="G122" s="691">
        <f t="shared" si="14"/>
        <v>0</v>
      </c>
      <c r="H122" s="691"/>
      <c r="I122" s="691"/>
      <c r="J122" s="691"/>
      <c r="K122" s="691"/>
      <c r="L122" s="119">
        <v>150</v>
      </c>
      <c r="M122" s="119">
        <v>0</v>
      </c>
      <c r="N122" s="637"/>
      <c r="O122" s="637"/>
      <c r="P122" s="119"/>
      <c r="Q122" s="119"/>
      <c r="R122" s="255" t="s">
        <v>811</v>
      </c>
      <c r="S122" s="253">
        <v>1</v>
      </c>
      <c r="T122" s="540">
        <v>0</v>
      </c>
      <c r="U122" s="766" t="s">
        <v>1688</v>
      </c>
    </row>
    <row r="123" spans="1:21" ht="102" customHeight="1">
      <c r="A123" s="275"/>
      <c r="B123" s="14" t="s">
        <v>267</v>
      </c>
      <c r="C123" s="254" t="s">
        <v>282</v>
      </c>
      <c r="D123" s="253">
        <v>2020</v>
      </c>
      <c r="E123" s="42" t="s">
        <v>195</v>
      </c>
      <c r="F123" s="691">
        <f t="shared" si="15"/>
        <v>48000</v>
      </c>
      <c r="G123" s="691">
        <f t="shared" si="14"/>
        <v>44315</v>
      </c>
      <c r="H123" s="691"/>
      <c r="I123" s="691"/>
      <c r="J123" s="691"/>
      <c r="K123" s="691"/>
      <c r="L123" s="691">
        <v>48000</v>
      </c>
      <c r="M123" s="691">
        <v>44315</v>
      </c>
      <c r="N123" s="220"/>
      <c r="O123" s="220"/>
      <c r="P123" s="252"/>
      <c r="Q123" s="539"/>
      <c r="R123" s="255" t="s">
        <v>450</v>
      </c>
      <c r="S123" s="253">
        <v>1</v>
      </c>
      <c r="T123" s="540">
        <v>1</v>
      </c>
      <c r="U123" s="755" t="s">
        <v>1497</v>
      </c>
    </row>
    <row r="124" spans="1:21" ht="48" customHeight="1">
      <c r="A124" s="275"/>
      <c r="B124" s="14" t="s">
        <v>334</v>
      </c>
      <c r="C124" s="254" t="s">
        <v>729</v>
      </c>
      <c r="D124" s="253">
        <v>2020</v>
      </c>
      <c r="E124" s="42" t="s">
        <v>195</v>
      </c>
      <c r="F124" s="691">
        <f t="shared" si="15"/>
        <v>180</v>
      </c>
      <c r="G124" s="691">
        <f t="shared" si="14"/>
        <v>0</v>
      </c>
      <c r="H124" s="691"/>
      <c r="I124" s="691"/>
      <c r="J124" s="691"/>
      <c r="K124" s="691"/>
      <c r="L124" s="691">
        <v>180</v>
      </c>
      <c r="M124" s="691">
        <v>0</v>
      </c>
      <c r="N124" s="220"/>
      <c r="O124" s="220"/>
      <c r="P124" s="252"/>
      <c r="Q124" s="539"/>
      <c r="R124" s="255" t="s">
        <v>1018</v>
      </c>
      <c r="S124" s="253">
        <v>2.1520000000000001</v>
      </c>
      <c r="T124" s="575">
        <v>0</v>
      </c>
      <c r="U124" s="766" t="s">
        <v>1688</v>
      </c>
    </row>
    <row r="125" spans="1:21" ht="67.5" customHeight="1">
      <c r="A125" s="275"/>
      <c r="B125" s="14" t="s">
        <v>335</v>
      </c>
      <c r="C125" s="254" t="s">
        <v>273</v>
      </c>
      <c r="D125" s="253">
        <v>2020</v>
      </c>
      <c r="E125" s="42" t="s">
        <v>195</v>
      </c>
      <c r="F125" s="691">
        <f t="shared" si="15"/>
        <v>7900</v>
      </c>
      <c r="G125" s="691">
        <f t="shared" si="14"/>
        <v>0</v>
      </c>
      <c r="H125" s="691"/>
      <c r="I125" s="691"/>
      <c r="J125" s="691"/>
      <c r="K125" s="691"/>
      <c r="L125" s="691">
        <v>7900</v>
      </c>
      <c r="M125" s="691">
        <v>0</v>
      </c>
      <c r="N125" s="220"/>
      <c r="O125" s="220"/>
      <c r="P125" s="252"/>
      <c r="Q125" s="539"/>
      <c r="R125" s="255" t="s">
        <v>221</v>
      </c>
      <c r="S125" s="253">
        <v>4</v>
      </c>
      <c r="T125" s="575">
        <v>0</v>
      </c>
      <c r="U125" s="766" t="s">
        <v>1688</v>
      </c>
    </row>
    <row r="126" spans="1:21" ht="88.5" customHeight="1">
      <c r="A126" s="275"/>
      <c r="B126" s="14" t="s">
        <v>336</v>
      </c>
      <c r="C126" s="367" t="s">
        <v>965</v>
      </c>
      <c r="D126" s="366">
        <v>2020</v>
      </c>
      <c r="E126" s="42" t="s">
        <v>195</v>
      </c>
      <c r="F126" s="691">
        <f t="shared" si="15"/>
        <v>852.6</v>
      </c>
      <c r="G126" s="691">
        <f t="shared" si="14"/>
        <v>0</v>
      </c>
      <c r="H126" s="691"/>
      <c r="I126" s="691"/>
      <c r="J126" s="691"/>
      <c r="K126" s="691"/>
      <c r="L126" s="691">
        <v>852.6</v>
      </c>
      <c r="M126" s="691">
        <v>0</v>
      </c>
      <c r="N126" s="220"/>
      <c r="O126" s="220"/>
      <c r="P126" s="365"/>
      <c r="Q126" s="539"/>
      <c r="R126" s="368" t="s">
        <v>966</v>
      </c>
      <c r="S126" s="366">
        <v>1</v>
      </c>
      <c r="T126" s="575">
        <v>0</v>
      </c>
      <c r="U126" s="759" t="s">
        <v>1504</v>
      </c>
    </row>
    <row r="127" spans="1:21" ht="63" customHeight="1">
      <c r="A127" s="441"/>
      <c r="B127" s="14" t="s">
        <v>1136</v>
      </c>
      <c r="C127" s="439" t="s">
        <v>1137</v>
      </c>
      <c r="D127" s="442">
        <v>2020</v>
      </c>
      <c r="E127" s="42" t="s">
        <v>195</v>
      </c>
      <c r="F127" s="691">
        <f t="shared" si="15"/>
        <v>150</v>
      </c>
      <c r="G127" s="691">
        <f t="shared" si="14"/>
        <v>149.72399999999999</v>
      </c>
      <c r="H127" s="691"/>
      <c r="I127" s="691"/>
      <c r="J127" s="691"/>
      <c r="K127" s="691"/>
      <c r="L127" s="691">
        <v>150</v>
      </c>
      <c r="M127" s="691">
        <v>149.72399999999999</v>
      </c>
      <c r="N127" s="220"/>
      <c r="O127" s="220"/>
      <c r="P127" s="438"/>
      <c r="Q127" s="539"/>
      <c r="R127" s="440" t="s">
        <v>221</v>
      </c>
      <c r="S127" s="442">
        <v>140</v>
      </c>
      <c r="T127" s="540">
        <v>163</v>
      </c>
      <c r="U127" s="759" t="s">
        <v>1698</v>
      </c>
    </row>
    <row r="128" spans="1:21" ht="92.25" customHeight="1">
      <c r="A128" s="462"/>
      <c r="B128" s="14" t="s">
        <v>1156</v>
      </c>
      <c r="C128" s="588" t="s">
        <v>1157</v>
      </c>
      <c r="D128" s="592">
        <v>2020</v>
      </c>
      <c r="E128" s="42" t="s">
        <v>195</v>
      </c>
      <c r="F128" s="691">
        <f t="shared" si="15"/>
        <v>150</v>
      </c>
      <c r="G128" s="691">
        <f t="shared" si="14"/>
        <v>150</v>
      </c>
      <c r="H128" s="691"/>
      <c r="I128" s="691"/>
      <c r="J128" s="691"/>
      <c r="K128" s="691"/>
      <c r="L128" s="691">
        <v>150</v>
      </c>
      <c r="M128" s="691">
        <v>150</v>
      </c>
      <c r="N128" s="220"/>
      <c r="O128" s="220"/>
      <c r="P128" s="587"/>
      <c r="Q128" s="587"/>
      <c r="R128" s="589" t="s">
        <v>1158</v>
      </c>
      <c r="S128" s="592">
        <v>300</v>
      </c>
      <c r="T128" s="592">
        <v>300</v>
      </c>
      <c r="U128" s="759" t="s">
        <v>1381</v>
      </c>
    </row>
    <row r="129" spans="1:21" ht="117.75" customHeight="1">
      <c r="A129" s="482"/>
      <c r="B129" s="14" t="s">
        <v>1187</v>
      </c>
      <c r="C129" s="483" t="s">
        <v>1188</v>
      </c>
      <c r="D129" s="481">
        <v>2020</v>
      </c>
      <c r="E129" s="42" t="s">
        <v>195</v>
      </c>
      <c r="F129" s="691">
        <f t="shared" si="15"/>
        <v>500</v>
      </c>
      <c r="G129" s="691">
        <f t="shared" si="14"/>
        <v>0</v>
      </c>
      <c r="H129" s="691"/>
      <c r="I129" s="691"/>
      <c r="J129" s="691"/>
      <c r="K129" s="691"/>
      <c r="L129" s="691">
        <v>500</v>
      </c>
      <c r="M129" s="691">
        <v>0</v>
      </c>
      <c r="N129" s="220"/>
      <c r="O129" s="220"/>
      <c r="P129" s="480"/>
      <c r="Q129" s="539"/>
      <c r="R129" s="484" t="s">
        <v>1010</v>
      </c>
      <c r="S129" s="481">
        <v>1</v>
      </c>
      <c r="T129" s="540">
        <v>0</v>
      </c>
      <c r="U129" s="766" t="s">
        <v>1688</v>
      </c>
    </row>
    <row r="130" spans="1:21" ht="69" customHeight="1">
      <c r="A130" s="621"/>
      <c r="B130" s="14" t="s">
        <v>1315</v>
      </c>
      <c r="C130" s="617" t="s">
        <v>1316</v>
      </c>
      <c r="D130" s="620">
        <v>2020</v>
      </c>
      <c r="E130" s="42" t="s">
        <v>195</v>
      </c>
      <c r="F130" s="691">
        <f t="shared" si="15"/>
        <v>30.84</v>
      </c>
      <c r="G130" s="691"/>
      <c r="H130" s="691"/>
      <c r="I130" s="691"/>
      <c r="J130" s="691"/>
      <c r="K130" s="691"/>
      <c r="L130" s="691">
        <v>30.84</v>
      </c>
      <c r="M130" s="691"/>
      <c r="N130" s="220"/>
      <c r="O130" s="220"/>
      <c r="P130" s="616"/>
      <c r="Q130" s="616"/>
      <c r="R130" s="618" t="s">
        <v>1152</v>
      </c>
      <c r="S130" s="620">
        <v>1</v>
      </c>
      <c r="T130" s="620">
        <v>0</v>
      </c>
      <c r="U130" s="766" t="s">
        <v>1688</v>
      </c>
    </row>
    <row r="131" spans="1:21" ht="31.5">
      <c r="A131" s="275"/>
      <c r="B131" s="194"/>
      <c r="C131" s="108" t="s">
        <v>214</v>
      </c>
      <c r="D131" s="168"/>
      <c r="E131" s="197"/>
      <c r="F131" s="220"/>
      <c r="G131" s="220"/>
      <c r="H131" s="220"/>
      <c r="I131" s="220"/>
      <c r="J131" s="220"/>
      <c r="K131" s="220"/>
      <c r="L131" s="220"/>
      <c r="M131" s="220"/>
      <c r="N131" s="220"/>
      <c r="O131" s="220"/>
      <c r="P131" s="220"/>
      <c r="Q131" s="220"/>
      <c r="R131" s="168"/>
      <c r="S131" s="168"/>
      <c r="T131" s="540"/>
      <c r="U131" s="755"/>
    </row>
    <row r="132" spans="1:21" ht="66.75" customHeight="1">
      <c r="A132" s="275"/>
      <c r="B132" s="58" t="s">
        <v>268</v>
      </c>
      <c r="C132" s="104" t="s">
        <v>719</v>
      </c>
      <c r="D132" s="253"/>
      <c r="E132" s="42"/>
      <c r="F132" s="438"/>
      <c r="G132" s="539"/>
      <c r="H132" s="252"/>
      <c r="I132" s="539"/>
      <c r="J132" s="252"/>
      <c r="K132" s="539"/>
      <c r="L132" s="252"/>
      <c r="M132" s="539"/>
      <c r="N132" s="252"/>
      <c r="O132" s="539"/>
      <c r="P132" s="252"/>
      <c r="Q132" s="539"/>
      <c r="R132" s="85"/>
      <c r="S132" s="253"/>
      <c r="T132" s="19"/>
      <c r="U132" s="755"/>
    </row>
    <row r="133" spans="1:21" ht="63">
      <c r="A133" s="275"/>
      <c r="B133" s="58" t="s">
        <v>269</v>
      </c>
      <c r="C133" s="214" t="s">
        <v>283</v>
      </c>
      <c r="D133" s="253">
        <v>2020</v>
      </c>
      <c r="E133" s="42" t="s">
        <v>195</v>
      </c>
      <c r="F133" s="691">
        <f t="shared" si="15"/>
        <v>2650</v>
      </c>
      <c r="G133" s="691">
        <f t="shared" ref="G133:G173" si="17">I133+K133+M133+O133+Q133</f>
        <v>2548.9</v>
      </c>
      <c r="H133" s="691"/>
      <c r="I133" s="691"/>
      <c r="J133" s="691"/>
      <c r="K133" s="691"/>
      <c r="L133" s="691">
        <v>2650</v>
      </c>
      <c r="M133" s="691">
        <v>2548.9</v>
      </c>
      <c r="N133" s="220"/>
      <c r="O133" s="220"/>
      <c r="P133" s="252"/>
      <c r="Q133" s="539"/>
      <c r="R133" s="85" t="s">
        <v>285</v>
      </c>
      <c r="S133" s="253">
        <v>14.2</v>
      </c>
      <c r="T133" s="540">
        <v>14.2</v>
      </c>
      <c r="U133" s="755" t="s">
        <v>1382</v>
      </c>
    </row>
    <row r="134" spans="1:21" ht="63">
      <c r="A134" s="275"/>
      <c r="B134" s="58" t="s">
        <v>270</v>
      </c>
      <c r="C134" s="149" t="s">
        <v>284</v>
      </c>
      <c r="D134" s="253">
        <v>2020</v>
      </c>
      <c r="E134" s="42" t="s">
        <v>195</v>
      </c>
      <c r="F134" s="691">
        <f t="shared" si="15"/>
        <v>2300</v>
      </c>
      <c r="G134" s="691">
        <f t="shared" si="17"/>
        <v>0</v>
      </c>
      <c r="H134" s="691"/>
      <c r="I134" s="691"/>
      <c r="J134" s="691"/>
      <c r="K134" s="691"/>
      <c r="L134" s="691">
        <v>2300</v>
      </c>
      <c r="M134" s="691">
        <v>0</v>
      </c>
      <c r="N134" s="220"/>
      <c r="O134" s="220"/>
      <c r="P134" s="252"/>
      <c r="Q134" s="539"/>
      <c r="R134" s="85" t="s">
        <v>285</v>
      </c>
      <c r="S134" s="253">
        <v>3.7</v>
      </c>
      <c r="T134" s="540">
        <v>0</v>
      </c>
      <c r="U134" s="766" t="s">
        <v>1688</v>
      </c>
    </row>
    <row r="135" spans="1:21" ht="94.5">
      <c r="A135" s="275"/>
      <c r="B135" s="58" t="s">
        <v>271</v>
      </c>
      <c r="C135" s="214" t="s">
        <v>720</v>
      </c>
      <c r="D135" s="253">
        <v>2020</v>
      </c>
      <c r="E135" s="42" t="s">
        <v>195</v>
      </c>
      <c r="F135" s="691">
        <f t="shared" si="15"/>
        <v>2325</v>
      </c>
      <c r="G135" s="691">
        <f t="shared" si="17"/>
        <v>1200</v>
      </c>
      <c r="H135" s="691"/>
      <c r="I135" s="691"/>
      <c r="J135" s="691"/>
      <c r="K135" s="691"/>
      <c r="L135" s="691">
        <v>2325</v>
      </c>
      <c r="M135" s="691">
        <v>1200</v>
      </c>
      <c r="N135" s="220"/>
      <c r="O135" s="220"/>
      <c r="P135" s="252"/>
      <c r="Q135" s="552"/>
      <c r="R135" s="273" t="s">
        <v>591</v>
      </c>
      <c r="S135" s="253">
        <v>31</v>
      </c>
      <c r="T135" s="540">
        <v>31</v>
      </c>
      <c r="U135" s="755" t="s">
        <v>1505</v>
      </c>
    </row>
    <row r="136" spans="1:21" ht="47.25">
      <c r="A136" s="275"/>
      <c r="B136" s="58" t="s">
        <v>286</v>
      </c>
      <c r="C136" s="104" t="s">
        <v>863</v>
      </c>
      <c r="D136" s="168"/>
      <c r="E136" s="197"/>
      <c r="F136" s="220"/>
      <c r="G136" s="220"/>
      <c r="H136" s="220"/>
      <c r="I136" s="220"/>
      <c r="J136" s="220"/>
      <c r="K136" s="220"/>
      <c r="L136" s="220"/>
      <c r="M136" s="220"/>
      <c r="N136" s="220"/>
      <c r="O136" s="220"/>
      <c r="P136" s="220"/>
      <c r="Q136" s="220"/>
      <c r="R136" s="198"/>
      <c r="S136" s="168"/>
      <c r="T136" s="19"/>
      <c r="U136" s="755"/>
    </row>
    <row r="137" spans="1:21" ht="63.75">
      <c r="A137" s="275"/>
      <c r="B137" s="58" t="s">
        <v>287</v>
      </c>
      <c r="C137" s="104" t="s">
        <v>1019</v>
      </c>
      <c r="D137" s="253">
        <v>2020</v>
      </c>
      <c r="E137" s="42" t="s">
        <v>195</v>
      </c>
      <c r="F137" s="691">
        <f t="shared" si="15"/>
        <v>6738.9</v>
      </c>
      <c r="G137" s="691">
        <f t="shared" si="17"/>
        <v>5948.848</v>
      </c>
      <c r="H137" s="691"/>
      <c r="I137" s="691"/>
      <c r="J137" s="691"/>
      <c r="K137" s="691"/>
      <c r="L137" s="691">
        <v>6738.9</v>
      </c>
      <c r="M137" s="691">
        <v>5948.848</v>
      </c>
      <c r="N137" s="220"/>
      <c r="O137" s="220"/>
      <c r="P137" s="252"/>
      <c r="Q137" s="539"/>
      <c r="R137" s="85" t="s">
        <v>218</v>
      </c>
      <c r="S137" s="253">
        <v>183.9</v>
      </c>
      <c r="T137" s="540">
        <v>183.9</v>
      </c>
      <c r="U137" s="755" t="s">
        <v>1506</v>
      </c>
    </row>
    <row r="138" spans="1:21" ht="165.75">
      <c r="A138" s="275"/>
      <c r="B138" s="58" t="s">
        <v>288</v>
      </c>
      <c r="C138" s="104" t="s">
        <v>291</v>
      </c>
      <c r="D138" s="253">
        <v>2020</v>
      </c>
      <c r="E138" s="42" t="s">
        <v>195</v>
      </c>
      <c r="F138" s="691">
        <f t="shared" si="15"/>
        <v>4200</v>
      </c>
      <c r="G138" s="691">
        <f t="shared" si="17"/>
        <v>2865.9540000000002</v>
      </c>
      <c r="H138" s="691"/>
      <c r="I138" s="691"/>
      <c r="J138" s="691"/>
      <c r="K138" s="691"/>
      <c r="L138" s="691">
        <v>4200</v>
      </c>
      <c r="M138" s="691">
        <v>2865.9540000000002</v>
      </c>
      <c r="N138" s="220"/>
      <c r="O138" s="539"/>
      <c r="P138" s="252"/>
      <c r="Q138" s="539"/>
      <c r="R138" s="85" t="s">
        <v>218</v>
      </c>
      <c r="S138" s="253">
        <v>54.2</v>
      </c>
      <c r="T138" s="540">
        <v>19.3</v>
      </c>
      <c r="U138" s="755" t="s">
        <v>1498</v>
      </c>
    </row>
    <row r="139" spans="1:21" ht="69.75" customHeight="1">
      <c r="A139" s="275"/>
      <c r="B139" s="58" t="s">
        <v>289</v>
      </c>
      <c r="C139" s="104" t="s">
        <v>292</v>
      </c>
      <c r="D139" s="253">
        <v>2020</v>
      </c>
      <c r="E139" s="42" t="s">
        <v>195</v>
      </c>
      <c r="F139" s="691">
        <f t="shared" si="15"/>
        <v>2000</v>
      </c>
      <c r="G139" s="691">
        <f t="shared" si="17"/>
        <v>0</v>
      </c>
      <c r="H139" s="691"/>
      <c r="I139" s="691"/>
      <c r="J139" s="691"/>
      <c r="K139" s="691"/>
      <c r="L139" s="691">
        <v>2000</v>
      </c>
      <c r="M139" s="220"/>
      <c r="N139" s="220"/>
      <c r="O139" s="539"/>
      <c r="P139" s="252"/>
      <c r="Q139" s="539"/>
      <c r="R139" s="85" t="s">
        <v>219</v>
      </c>
      <c r="S139" s="253" t="s">
        <v>220</v>
      </c>
      <c r="T139" s="540">
        <v>0</v>
      </c>
      <c r="U139" s="766" t="s">
        <v>1688</v>
      </c>
    </row>
    <row r="140" spans="1:21" ht="63">
      <c r="A140" s="275"/>
      <c r="B140" s="58" t="s">
        <v>290</v>
      </c>
      <c r="C140" s="104" t="s">
        <v>273</v>
      </c>
      <c r="D140" s="253">
        <v>2020</v>
      </c>
      <c r="E140" s="42" t="s">
        <v>195</v>
      </c>
      <c r="F140" s="691">
        <f t="shared" si="15"/>
        <v>2730</v>
      </c>
      <c r="G140" s="691">
        <f t="shared" si="17"/>
        <v>0</v>
      </c>
      <c r="H140" s="691"/>
      <c r="I140" s="691"/>
      <c r="J140" s="691"/>
      <c r="K140" s="691"/>
      <c r="L140" s="691">
        <v>2730</v>
      </c>
      <c r="M140" s="220"/>
      <c r="N140" s="220"/>
      <c r="O140" s="539"/>
      <c r="P140" s="252"/>
      <c r="Q140" s="539"/>
      <c r="R140" s="85" t="s">
        <v>221</v>
      </c>
      <c r="S140" s="253">
        <v>1</v>
      </c>
      <c r="T140" s="540">
        <v>0</v>
      </c>
      <c r="U140" s="766" t="s">
        <v>1688</v>
      </c>
    </row>
    <row r="141" spans="1:21" ht="32.25" customHeight="1">
      <c r="A141" s="275"/>
      <c r="B141" s="58" t="s">
        <v>293</v>
      </c>
      <c r="C141" s="104" t="s">
        <v>222</v>
      </c>
      <c r="D141" s="253"/>
      <c r="E141" s="42"/>
      <c r="F141" s="220"/>
      <c r="G141" s="220"/>
      <c r="H141" s="220"/>
      <c r="I141" s="220"/>
      <c r="J141" s="220"/>
      <c r="K141" s="220"/>
      <c r="L141" s="220"/>
      <c r="M141" s="220"/>
      <c r="N141" s="220"/>
      <c r="O141" s="539"/>
      <c r="P141" s="252"/>
      <c r="Q141" s="539"/>
      <c r="R141" s="85"/>
      <c r="S141" s="253"/>
      <c r="T141" s="19"/>
      <c r="U141" s="755"/>
    </row>
    <row r="142" spans="1:21" ht="63">
      <c r="A142" s="275"/>
      <c r="B142" s="58" t="s">
        <v>294</v>
      </c>
      <c r="C142" s="215" t="s">
        <v>296</v>
      </c>
      <c r="D142" s="253">
        <v>2020</v>
      </c>
      <c r="E142" s="42" t="s">
        <v>195</v>
      </c>
      <c r="F142" s="691">
        <f t="shared" si="15"/>
        <v>2180</v>
      </c>
      <c r="G142" s="691">
        <f t="shared" si="17"/>
        <v>2180</v>
      </c>
      <c r="H142" s="691"/>
      <c r="I142" s="691"/>
      <c r="J142" s="691"/>
      <c r="K142" s="691"/>
      <c r="L142" s="691">
        <v>2180</v>
      </c>
      <c r="M142" s="691">
        <v>2180</v>
      </c>
      <c r="N142" s="220"/>
      <c r="O142" s="539"/>
      <c r="P142" s="252"/>
      <c r="Q142" s="539"/>
      <c r="R142" s="85" t="s">
        <v>967</v>
      </c>
      <c r="S142" s="253">
        <v>46</v>
      </c>
      <c r="T142" s="14" t="s">
        <v>1283</v>
      </c>
      <c r="U142" s="755" t="s">
        <v>1383</v>
      </c>
    </row>
    <row r="143" spans="1:21" ht="63">
      <c r="A143" s="275"/>
      <c r="B143" s="14" t="s">
        <v>295</v>
      </c>
      <c r="C143" s="104" t="s">
        <v>968</v>
      </c>
      <c r="D143" s="592">
        <v>2020</v>
      </c>
      <c r="E143" s="42" t="s">
        <v>195</v>
      </c>
      <c r="F143" s="691">
        <f t="shared" si="15"/>
        <v>600</v>
      </c>
      <c r="G143" s="691">
        <f t="shared" si="17"/>
        <v>90.05</v>
      </c>
      <c r="H143" s="691"/>
      <c r="I143" s="691"/>
      <c r="J143" s="691"/>
      <c r="K143" s="691"/>
      <c r="L143" s="691">
        <v>600</v>
      </c>
      <c r="M143" s="691">
        <v>90.05</v>
      </c>
      <c r="N143" s="691"/>
      <c r="O143" s="587"/>
      <c r="P143" s="587"/>
      <c r="Q143" s="587"/>
      <c r="R143" s="85" t="s">
        <v>498</v>
      </c>
      <c r="S143" s="592">
        <v>9</v>
      </c>
      <c r="T143" s="14" t="s">
        <v>81</v>
      </c>
      <c r="U143" s="755" t="s">
        <v>1507</v>
      </c>
    </row>
    <row r="144" spans="1:21" ht="114.75">
      <c r="A144" s="275"/>
      <c r="B144" s="58" t="s">
        <v>299</v>
      </c>
      <c r="C144" s="104" t="s">
        <v>297</v>
      </c>
      <c r="D144" s="253">
        <v>2020</v>
      </c>
      <c r="E144" s="42" t="s">
        <v>195</v>
      </c>
      <c r="F144" s="691">
        <f t="shared" si="15"/>
        <v>1100</v>
      </c>
      <c r="G144" s="691">
        <f t="shared" si="17"/>
        <v>1100</v>
      </c>
      <c r="H144" s="691"/>
      <c r="I144" s="691"/>
      <c r="J144" s="691"/>
      <c r="K144" s="691"/>
      <c r="L144" s="691">
        <v>1100</v>
      </c>
      <c r="M144" s="691">
        <v>1100</v>
      </c>
      <c r="N144" s="691"/>
      <c r="O144" s="539"/>
      <c r="P144" s="252"/>
      <c r="Q144" s="539"/>
      <c r="R144" s="85" t="s">
        <v>221</v>
      </c>
      <c r="S144" s="253">
        <v>4000</v>
      </c>
      <c r="T144" s="14" t="s">
        <v>1284</v>
      </c>
      <c r="U144" s="755" t="s">
        <v>1384</v>
      </c>
    </row>
    <row r="145" spans="1:21" ht="63">
      <c r="A145" s="275"/>
      <c r="B145" s="58" t="s">
        <v>300</v>
      </c>
      <c r="C145" s="215" t="s">
        <v>298</v>
      </c>
      <c r="D145" s="253">
        <v>2020</v>
      </c>
      <c r="E145" s="42" t="s">
        <v>195</v>
      </c>
      <c r="F145" s="691">
        <f t="shared" si="15"/>
        <v>1155</v>
      </c>
      <c r="G145" s="691">
        <f t="shared" si="17"/>
        <v>1155</v>
      </c>
      <c r="H145" s="691"/>
      <c r="I145" s="691"/>
      <c r="J145" s="691"/>
      <c r="K145" s="691"/>
      <c r="L145" s="691">
        <v>1155</v>
      </c>
      <c r="M145" s="691">
        <v>1155</v>
      </c>
      <c r="N145" s="220"/>
      <c r="O145" s="539"/>
      <c r="P145" s="252"/>
      <c r="Q145" s="539"/>
      <c r="R145" s="85" t="s">
        <v>221</v>
      </c>
      <c r="S145" s="253">
        <v>525</v>
      </c>
      <c r="T145" s="14" t="s">
        <v>1296</v>
      </c>
      <c r="U145" s="755" t="s">
        <v>1385</v>
      </c>
    </row>
    <row r="146" spans="1:21" ht="63">
      <c r="A146" s="275"/>
      <c r="B146" s="58" t="s">
        <v>301</v>
      </c>
      <c r="C146" s="215" t="s">
        <v>273</v>
      </c>
      <c r="D146" s="253">
        <v>2020</v>
      </c>
      <c r="E146" s="42" t="s">
        <v>195</v>
      </c>
      <c r="F146" s="691">
        <f t="shared" si="15"/>
        <v>3000</v>
      </c>
      <c r="G146" s="691">
        <f t="shared" si="17"/>
        <v>0</v>
      </c>
      <c r="H146" s="691"/>
      <c r="I146" s="691"/>
      <c r="J146" s="691"/>
      <c r="K146" s="691"/>
      <c r="L146" s="691">
        <v>3000</v>
      </c>
      <c r="M146" s="691"/>
      <c r="N146" s="220"/>
      <c r="O146" s="539"/>
      <c r="P146" s="252"/>
      <c r="Q146" s="539"/>
      <c r="R146" s="85" t="s">
        <v>221</v>
      </c>
      <c r="S146" s="253">
        <v>1</v>
      </c>
      <c r="T146" s="14" t="s">
        <v>1285</v>
      </c>
      <c r="U146" s="766" t="s">
        <v>1688</v>
      </c>
    </row>
    <row r="147" spans="1:21" ht="63.75">
      <c r="A147" s="275"/>
      <c r="B147" s="58" t="s">
        <v>302</v>
      </c>
      <c r="C147" s="215" t="s">
        <v>303</v>
      </c>
      <c r="D147" s="253">
        <v>2020</v>
      </c>
      <c r="E147" s="42" t="s">
        <v>195</v>
      </c>
      <c r="F147" s="691">
        <f t="shared" si="15"/>
        <v>1200</v>
      </c>
      <c r="G147" s="691">
        <f t="shared" si="17"/>
        <v>1110.7470000000001</v>
      </c>
      <c r="H147" s="691"/>
      <c r="I147" s="691"/>
      <c r="J147" s="691"/>
      <c r="K147" s="691"/>
      <c r="L147" s="691">
        <v>1200</v>
      </c>
      <c r="M147" s="691">
        <v>1110.7470000000001</v>
      </c>
      <c r="N147" s="220"/>
      <c r="O147" s="539"/>
      <c r="P147" s="252"/>
      <c r="Q147" s="539"/>
      <c r="R147" s="85" t="s">
        <v>498</v>
      </c>
      <c r="S147" s="253">
        <v>6</v>
      </c>
      <c r="T147" s="14" t="s">
        <v>84</v>
      </c>
      <c r="U147" s="755" t="s">
        <v>1508</v>
      </c>
    </row>
    <row r="148" spans="1:21" ht="84" customHeight="1">
      <c r="A148" s="275"/>
      <c r="B148" s="58" t="s">
        <v>304</v>
      </c>
      <c r="C148" s="104" t="s">
        <v>686</v>
      </c>
      <c r="D148" s="168"/>
      <c r="E148" s="197"/>
      <c r="F148" s="220"/>
      <c r="G148" s="220"/>
      <c r="H148" s="220"/>
      <c r="I148" s="220"/>
      <c r="J148" s="220"/>
      <c r="K148" s="220"/>
      <c r="L148" s="220"/>
      <c r="M148" s="220"/>
      <c r="N148" s="220"/>
      <c r="O148" s="220"/>
      <c r="P148" s="220"/>
      <c r="Q148" s="220"/>
      <c r="R148" s="198"/>
      <c r="S148" s="168"/>
      <c r="T148" s="19"/>
      <c r="U148" s="755"/>
    </row>
    <row r="149" spans="1:21" ht="63.75">
      <c r="A149" s="275"/>
      <c r="B149" s="58" t="s">
        <v>305</v>
      </c>
      <c r="C149" s="104" t="s">
        <v>1199</v>
      </c>
      <c r="D149" s="253">
        <v>2020</v>
      </c>
      <c r="E149" s="42" t="s">
        <v>195</v>
      </c>
      <c r="F149" s="691">
        <f t="shared" si="15"/>
        <v>580</v>
      </c>
      <c r="G149" s="691">
        <f t="shared" si="17"/>
        <v>500</v>
      </c>
      <c r="H149" s="691"/>
      <c r="I149" s="691"/>
      <c r="J149" s="691"/>
      <c r="K149" s="691"/>
      <c r="L149" s="691">
        <f>360+200+20</f>
        <v>580</v>
      </c>
      <c r="M149" s="691">
        <v>500</v>
      </c>
      <c r="N149" s="220"/>
      <c r="O149" s="539"/>
      <c r="P149" s="252"/>
      <c r="Q149" s="539"/>
      <c r="R149" s="85" t="s">
        <v>498</v>
      </c>
      <c r="S149" s="253">
        <v>9</v>
      </c>
      <c r="T149" s="540">
        <v>9</v>
      </c>
      <c r="U149" s="755" t="s">
        <v>1386</v>
      </c>
    </row>
    <row r="150" spans="1:21" ht="63" customHeight="1">
      <c r="A150" s="275"/>
      <c r="B150" s="14" t="s">
        <v>306</v>
      </c>
      <c r="C150" s="104" t="s">
        <v>695</v>
      </c>
      <c r="D150" s="366">
        <v>2020</v>
      </c>
      <c r="E150" s="42" t="s">
        <v>195</v>
      </c>
      <c r="F150" s="691">
        <f t="shared" si="15"/>
        <v>220</v>
      </c>
      <c r="G150" s="691">
        <f t="shared" si="17"/>
        <v>0</v>
      </c>
      <c r="H150" s="691"/>
      <c r="I150" s="691"/>
      <c r="J150" s="691"/>
      <c r="K150" s="691"/>
      <c r="L150" s="691">
        <v>220</v>
      </c>
      <c r="M150" s="691"/>
      <c r="N150" s="220"/>
      <c r="O150" s="539"/>
      <c r="P150" s="365"/>
      <c r="Q150" s="539"/>
      <c r="R150" s="85" t="s">
        <v>498</v>
      </c>
      <c r="S150" s="366">
        <v>4</v>
      </c>
      <c r="T150" s="540">
        <v>0</v>
      </c>
      <c r="U150" s="766" t="s">
        <v>1688</v>
      </c>
    </row>
    <row r="151" spans="1:21" ht="99.75" customHeight="1">
      <c r="A151" s="84"/>
      <c r="B151" s="58" t="s">
        <v>307</v>
      </c>
      <c r="C151" s="104" t="s">
        <v>1020</v>
      </c>
      <c r="D151" s="253">
        <v>2020</v>
      </c>
      <c r="E151" s="42" t="s">
        <v>195</v>
      </c>
      <c r="F151" s="691">
        <f t="shared" si="15"/>
        <v>200</v>
      </c>
      <c r="G151" s="691">
        <f t="shared" si="17"/>
        <v>132.78</v>
      </c>
      <c r="H151" s="691"/>
      <c r="I151" s="691"/>
      <c r="J151" s="691"/>
      <c r="K151" s="691"/>
      <c r="L151" s="691">
        <v>200</v>
      </c>
      <c r="M151" s="749">
        <v>132.78</v>
      </c>
      <c r="N151" s="220"/>
      <c r="O151" s="539"/>
      <c r="P151" s="252"/>
      <c r="Q151" s="539"/>
      <c r="R151" s="85" t="s">
        <v>1370</v>
      </c>
      <c r="S151" s="253"/>
      <c r="T151" s="540">
        <v>1990.48</v>
      </c>
      <c r="U151" s="755" t="s">
        <v>1499</v>
      </c>
    </row>
    <row r="152" spans="1:21" ht="63">
      <c r="A152" s="283"/>
      <c r="B152" s="14" t="s">
        <v>308</v>
      </c>
      <c r="C152" s="104" t="s">
        <v>223</v>
      </c>
      <c r="D152" s="253">
        <v>2020</v>
      </c>
      <c r="E152" s="42" t="s">
        <v>195</v>
      </c>
      <c r="F152" s="691">
        <f t="shared" ref="F152:F173" si="18">H152+J152+L152+N152+P152</f>
        <v>320</v>
      </c>
      <c r="G152" s="691">
        <f t="shared" si="17"/>
        <v>0</v>
      </c>
      <c r="H152" s="691"/>
      <c r="I152" s="691"/>
      <c r="J152" s="691"/>
      <c r="K152" s="691"/>
      <c r="L152" s="691">
        <v>320</v>
      </c>
      <c r="M152" s="691"/>
      <c r="N152" s="220"/>
      <c r="O152" s="539"/>
      <c r="P152" s="252"/>
      <c r="Q152" s="539"/>
      <c r="R152" s="85" t="s">
        <v>498</v>
      </c>
      <c r="S152" s="253">
        <v>9</v>
      </c>
      <c r="T152" s="540">
        <v>0</v>
      </c>
      <c r="U152" s="766" t="s">
        <v>1688</v>
      </c>
    </row>
    <row r="153" spans="1:21" ht="78.75">
      <c r="A153" s="448"/>
      <c r="B153" s="14" t="s">
        <v>1138</v>
      </c>
      <c r="C153" s="104" t="s">
        <v>1139</v>
      </c>
      <c r="D153" s="442">
        <v>2020</v>
      </c>
      <c r="E153" s="42" t="s">
        <v>195</v>
      </c>
      <c r="F153" s="691">
        <f t="shared" si="18"/>
        <v>400</v>
      </c>
      <c r="G153" s="691">
        <f t="shared" si="17"/>
        <v>0</v>
      </c>
      <c r="H153" s="691"/>
      <c r="I153" s="691"/>
      <c r="J153" s="691"/>
      <c r="K153" s="691"/>
      <c r="L153" s="691">
        <v>400</v>
      </c>
      <c r="M153" s="691"/>
      <c r="N153" s="220"/>
      <c r="O153" s="539"/>
      <c r="P153" s="438"/>
      <c r="Q153" s="539"/>
      <c r="R153" s="85" t="s">
        <v>498</v>
      </c>
      <c r="S153" s="442">
        <v>2</v>
      </c>
      <c r="T153" s="540">
        <v>0</v>
      </c>
      <c r="U153" s="766" t="s">
        <v>1688</v>
      </c>
    </row>
    <row r="154" spans="1:21" ht="47.25">
      <c r="A154" s="283"/>
      <c r="B154" s="14" t="s">
        <v>309</v>
      </c>
      <c r="C154" s="104" t="s">
        <v>224</v>
      </c>
      <c r="D154" s="253"/>
      <c r="E154" s="42"/>
      <c r="F154" s="220"/>
      <c r="G154" s="220"/>
      <c r="H154" s="220"/>
      <c r="I154" s="220"/>
      <c r="J154" s="220"/>
      <c r="K154" s="220"/>
      <c r="L154" s="220"/>
      <c r="M154" s="220"/>
      <c r="N154" s="220"/>
      <c r="O154" s="539"/>
      <c r="P154" s="252"/>
      <c r="Q154" s="539"/>
      <c r="R154" s="85"/>
      <c r="S154" s="253"/>
      <c r="T154" s="540"/>
      <c r="U154" s="759"/>
    </row>
    <row r="155" spans="1:21" ht="63">
      <c r="A155" s="283"/>
      <c r="B155" s="14" t="s">
        <v>310</v>
      </c>
      <c r="C155" s="104" t="s">
        <v>687</v>
      </c>
      <c r="D155" s="253">
        <v>2020</v>
      </c>
      <c r="E155" s="42" t="s">
        <v>195</v>
      </c>
      <c r="F155" s="691">
        <f t="shared" si="18"/>
        <v>6600</v>
      </c>
      <c r="G155" s="691">
        <f t="shared" si="17"/>
        <v>370</v>
      </c>
      <c r="H155" s="691"/>
      <c r="I155" s="691"/>
      <c r="J155" s="691"/>
      <c r="K155" s="691"/>
      <c r="L155" s="691">
        <v>6600</v>
      </c>
      <c r="M155" s="691">
        <v>370</v>
      </c>
      <c r="N155" s="220"/>
      <c r="O155" s="539"/>
      <c r="P155" s="252"/>
      <c r="Q155" s="539"/>
      <c r="R155" s="85" t="s">
        <v>689</v>
      </c>
      <c r="S155" s="253">
        <v>600</v>
      </c>
      <c r="T155" s="540">
        <v>37</v>
      </c>
      <c r="U155" s="755" t="s">
        <v>1387</v>
      </c>
    </row>
    <row r="156" spans="1:21" ht="81.75" customHeight="1">
      <c r="A156" s="283"/>
      <c r="B156" s="14" t="s">
        <v>311</v>
      </c>
      <c r="C156" s="19" t="s">
        <v>1021</v>
      </c>
      <c r="D156" s="592">
        <v>2020</v>
      </c>
      <c r="E156" s="42" t="s">
        <v>195</v>
      </c>
      <c r="F156" s="691">
        <f t="shared" si="18"/>
        <v>1950</v>
      </c>
      <c r="G156" s="691">
        <f t="shared" si="17"/>
        <v>1724</v>
      </c>
      <c r="H156" s="691"/>
      <c r="I156" s="220"/>
      <c r="J156" s="220"/>
      <c r="K156" s="220"/>
      <c r="L156" s="691">
        <v>1950</v>
      </c>
      <c r="M156" s="691">
        <v>1724</v>
      </c>
      <c r="N156" s="220"/>
      <c r="O156" s="587"/>
      <c r="P156" s="587"/>
      <c r="Q156" s="587"/>
      <c r="R156" s="85" t="s">
        <v>688</v>
      </c>
      <c r="S156" s="592" t="s">
        <v>225</v>
      </c>
      <c r="T156" s="692" t="s">
        <v>225</v>
      </c>
      <c r="U156" s="755" t="s">
        <v>1699</v>
      </c>
    </row>
    <row r="157" spans="1:21" ht="66.75" customHeight="1">
      <c r="A157" s="283"/>
      <c r="B157" s="207" t="s">
        <v>312</v>
      </c>
      <c r="C157" s="208" t="s">
        <v>462</v>
      </c>
      <c r="D157" s="209">
        <v>2020</v>
      </c>
      <c r="E157" s="210" t="s">
        <v>195</v>
      </c>
      <c r="F157" s="691">
        <f t="shared" si="18"/>
        <v>2920</v>
      </c>
      <c r="G157" s="691">
        <f t="shared" si="17"/>
        <v>0</v>
      </c>
      <c r="H157" s="221"/>
      <c r="I157" s="638"/>
      <c r="J157" s="638"/>
      <c r="K157" s="638"/>
      <c r="L157" s="221">
        <v>2920</v>
      </c>
      <c r="M157" s="638"/>
      <c r="N157" s="638"/>
      <c r="O157" s="221"/>
      <c r="P157" s="222"/>
      <c r="Q157" s="222"/>
      <c r="R157" s="209" t="s">
        <v>371</v>
      </c>
      <c r="S157" s="209"/>
      <c r="T157" s="19"/>
      <c r="U157" s="755"/>
    </row>
    <row r="158" spans="1:21" ht="88.5" customHeight="1">
      <c r="A158" s="283"/>
      <c r="B158" s="207" t="s">
        <v>557</v>
      </c>
      <c r="C158" s="208" t="s">
        <v>452</v>
      </c>
      <c r="D158" s="209">
        <v>2020</v>
      </c>
      <c r="E158" s="210" t="s">
        <v>195</v>
      </c>
      <c r="F158" s="691">
        <f t="shared" si="18"/>
        <v>700</v>
      </c>
      <c r="G158" s="691">
        <f t="shared" si="17"/>
        <v>0</v>
      </c>
      <c r="H158" s="221"/>
      <c r="I158" s="638"/>
      <c r="J158" s="638"/>
      <c r="K158" s="638"/>
      <c r="L158" s="221">
        <v>700</v>
      </c>
      <c r="M158" s="638"/>
      <c r="N158" s="638"/>
      <c r="O158" s="221"/>
      <c r="P158" s="222"/>
      <c r="Q158" s="222"/>
      <c r="R158" s="209" t="s">
        <v>689</v>
      </c>
      <c r="S158" s="209">
        <v>100</v>
      </c>
      <c r="T158" s="575">
        <v>0</v>
      </c>
      <c r="U158" s="755" t="s">
        <v>1700</v>
      </c>
    </row>
    <row r="159" spans="1:21" ht="62.25" customHeight="1">
      <c r="A159" s="283"/>
      <c r="B159" s="207" t="s">
        <v>558</v>
      </c>
      <c r="C159" s="208" t="s">
        <v>451</v>
      </c>
      <c r="D159" s="209">
        <v>2020</v>
      </c>
      <c r="E159" s="210" t="s">
        <v>195</v>
      </c>
      <c r="F159" s="691">
        <f t="shared" si="18"/>
        <v>2220</v>
      </c>
      <c r="G159" s="691">
        <f t="shared" si="17"/>
        <v>0</v>
      </c>
      <c r="H159" s="221"/>
      <c r="I159" s="638"/>
      <c r="J159" s="638"/>
      <c r="K159" s="638"/>
      <c r="L159" s="221">
        <v>2220</v>
      </c>
      <c r="M159" s="638"/>
      <c r="N159" s="638"/>
      <c r="O159" s="221"/>
      <c r="P159" s="222"/>
      <c r="Q159" s="222"/>
      <c r="R159" s="209" t="s">
        <v>453</v>
      </c>
      <c r="S159" s="209">
        <v>1</v>
      </c>
      <c r="T159" s="575">
        <v>0</v>
      </c>
      <c r="U159" s="766" t="s">
        <v>1688</v>
      </c>
    </row>
    <row r="160" spans="1:21" ht="47.25">
      <c r="A160" s="283"/>
      <c r="B160" s="14" t="s">
        <v>313</v>
      </c>
      <c r="C160" s="104" t="s">
        <v>226</v>
      </c>
      <c r="D160" s="253"/>
      <c r="E160" s="42"/>
      <c r="F160" s="691"/>
      <c r="G160" s="691"/>
      <c r="H160" s="691"/>
      <c r="I160" s="220"/>
      <c r="J160" s="220"/>
      <c r="K160" s="220"/>
      <c r="L160" s="691"/>
      <c r="M160" s="220"/>
      <c r="N160" s="220"/>
      <c r="O160" s="539"/>
      <c r="P160" s="252"/>
      <c r="Q160" s="539"/>
      <c r="R160" s="85"/>
      <c r="S160" s="253"/>
      <c r="T160" s="19"/>
      <c r="U160" s="755"/>
    </row>
    <row r="161" spans="1:31" ht="63.75">
      <c r="A161" s="283"/>
      <c r="B161" s="14" t="s">
        <v>314</v>
      </c>
      <c r="C161" s="149" t="s">
        <v>320</v>
      </c>
      <c r="D161" s="253">
        <v>2020</v>
      </c>
      <c r="E161" s="42" t="s">
        <v>195</v>
      </c>
      <c r="F161" s="691">
        <f t="shared" si="18"/>
        <v>600</v>
      </c>
      <c r="G161" s="691">
        <f t="shared" si="17"/>
        <v>434.55</v>
      </c>
      <c r="H161" s="691"/>
      <c r="I161" s="220"/>
      <c r="J161" s="220"/>
      <c r="K161" s="220"/>
      <c r="L161" s="691">
        <v>600</v>
      </c>
      <c r="M161" s="691">
        <v>434.55</v>
      </c>
      <c r="N161" s="691"/>
      <c r="O161" s="539"/>
      <c r="P161" s="252"/>
      <c r="Q161" s="539"/>
      <c r="R161" s="85" t="s">
        <v>592</v>
      </c>
      <c r="S161" s="253">
        <v>49</v>
      </c>
      <c r="T161" s="540">
        <v>49</v>
      </c>
      <c r="U161" s="755" t="s">
        <v>1701</v>
      </c>
    </row>
    <row r="162" spans="1:31" ht="63">
      <c r="A162" s="283"/>
      <c r="B162" s="14" t="s">
        <v>315</v>
      </c>
      <c r="C162" s="104" t="s">
        <v>321</v>
      </c>
      <c r="D162" s="253">
        <v>2020</v>
      </c>
      <c r="E162" s="42" t="s">
        <v>195</v>
      </c>
      <c r="F162" s="691">
        <f t="shared" si="18"/>
        <v>90</v>
      </c>
      <c r="G162" s="691">
        <f t="shared" si="17"/>
        <v>0</v>
      </c>
      <c r="H162" s="691"/>
      <c r="I162" s="691"/>
      <c r="J162" s="691"/>
      <c r="K162" s="691"/>
      <c r="L162" s="691">
        <v>90</v>
      </c>
      <c r="M162" s="220"/>
      <c r="N162" s="220"/>
      <c r="O162" s="539"/>
      <c r="P162" s="252"/>
      <c r="Q162" s="539"/>
      <c r="R162" s="85" t="s">
        <v>592</v>
      </c>
      <c r="S162" s="253">
        <v>12</v>
      </c>
      <c r="T162" s="540">
        <v>0</v>
      </c>
      <c r="U162" s="766" t="s">
        <v>1688</v>
      </c>
    </row>
    <row r="163" spans="1:31" ht="63">
      <c r="A163" s="283"/>
      <c r="B163" s="14" t="s">
        <v>316</v>
      </c>
      <c r="C163" s="104" t="s">
        <v>322</v>
      </c>
      <c r="D163" s="253">
        <v>2020</v>
      </c>
      <c r="E163" s="42" t="s">
        <v>195</v>
      </c>
      <c r="F163" s="691">
        <f t="shared" si="18"/>
        <v>1260</v>
      </c>
      <c r="G163" s="691">
        <f t="shared" si="17"/>
        <v>0</v>
      </c>
      <c r="H163" s="691"/>
      <c r="I163" s="691"/>
      <c r="J163" s="691"/>
      <c r="K163" s="691"/>
      <c r="L163" s="691">
        <v>1260</v>
      </c>
      <c r="M163" s="220"/>
      <c r="N163" s="220"/>
      <c r="O163" s="539"/>
      <c r="P163" s="252"/>
      <c r="Q163" s="539"/>
      <c r="R163" s="85" t="s">
        <v>592</v>
      </c>
      <c r="S163" s="253">
        <v>11</v>
      </c>
      <c r="T163" s="540">
        <v>0</v>
      </c>
      <c r="U163" s="766" t="s">
        <v>1688</v>
      </c>
    </row>
    <row r="164" spans="1:31" ht="31.5">
      <c r="A164" s="283"/>
      <c r="B164" s="14" t="s">
        <v>317</v>
      </c>
      <c r="C164" s="104" t="s">
        <v>991</v>
      </c>
      <c r="D164" s="253"/>
      <c r="E164" s="42"/>
      <c r="F164" s="220"/>
      <c r="G164" s="220"/>
      <c r="H164" s="220"/>
      <c r="I164" s="220"/>
      <c r="J164" s="220"/>
      <c r="K164" s="220"/>
      <c r="L164" s="220"/>
      <c r="M164" s="220"/>
      <c r="N164" s="220"/>
      <c r="O164" s="539"/>
      <c r="P164" s="252"/>
      <c r="Q164" s="539"/>
      <c r="R164" s="85"/>
      <c r="S164" s="253"/>
      <c r="T164" s="540"/>
      <c r="U164" s="755"/>
    </row>
    <row r="165" spans="1:31" ht="63">
      <c r="A165" s="283"/>
      <c r="B165" s="14" t="s">
        <v>318</v>
      </c>
      <c r="C165" s="104" t="s">
        <v>319</v>
      </c>
      <c r="D165" s="253">
        <v>2020</v>
      </c>
      <c r="E165" s="42" t="s">
        <v>195</v>
      </c>
      <c r="F165" s="691">
        <f t="shared" si="18"/>
        <v>200</v>
      </c>
      <c r="G165" s="691">
        <f t="shared" si="17"/>
        <v>0</v>
      </c>
      <c r="H165" s="691"/>
      <c r="I165" s="691"/>
      <c r="J165" s="691"/>
      <c r="K165" s="691"/>
      <c r="L165" s="691">
        <v>200</v>
      </c>
      <c r="M165" s="727">
        <v>0</v>
      </c>
      <c r="N165" s="220"/>
      <c r="O165" s="539"/>
      <c r="P165" s="252"/>
      <c r="Q165" s="539"/>
      <c r="R165" s="85" t="s">
        <v>227</v>
      </c>
      <c r="S165" s="253">
        <v>31.2</v>
      </c>
      <c r="T165" s="540">
        <v>12.2</v>
      </c>
      <c r="U165" s="755" t="s">
        <v>1509</v>
      </c>
    </row>
    <row r="166" spans="1:31" ht="53.25" customHeight="1">
      <c r="A166" s="283"/>
      <c r="B166" s="14" t="s">
        <v>323</v>
      </c>
      <c r="C166" s="284" t="s">
        <v>228</v>
      </c>
      <c r="D166" s="253"/>
      <c r="E166" s="42"/>
      <c r="F166" s="691"/>
      <c r="G166" s="691"/>
      <c r="H166" s="691"/>
      <c r="I166" s="691"/>
      <c r="J166" s="691"/>
      <c r="K166" s="691"/>
      <c r="L166" s="691"/>
      <c r="M166" s="220"/>
      <c r="N166" s="220"/>
      <c r="O166" s="539"/>
      <c r="P166" s="252"/>
      <c r="Q166" s="539"/>
      <c r="R166" s="85"/>
      <c r="S166" s="253"/>
      <c r="T166" s="540"/>
      <c r="U166" s="755"/>
    </row>
    <row r="167" spans="1:31" ht="117" customHeight="1">
      <c r="A167" s="283"/>
      <c r="B167" s="14" t="s">
        <v>324</v>
      </c>
      <c r="C167" s="74" t="s">
        <v>640</v>
      </c>
      <c r="D167" s="366">
        <v>2020</v>
      </c>
      <c r="E167" s="42" t="s">
        <v>195</v>
      </c>
      <c r="F167" s="691">
        <f t="shared" si="18"/>
        <v>1200</v>
      </c>
      <c r="G167" s="691">
        <f t="shared" si="17"/>
        <v>41.999000000000002</v>
      </c>
      <c r="H167" s="691"/>
      <c r="I167" s="691"/>
      <c r="J167" s="691"/>
      <c r="K167" s="691"/>
      <c r="L167" s="691">
        <v>1200</v>
      </c>
      <c r="M167" s="747">
        <v>41.999000000000002</v>
      </c>
      <c r="N167" s="220"/>
      <c r="O167" s="539"/>
      <c r="P167" s="365"/>
      <c r="Q167" s="539"/>
      <c r="R167" s="85"/>
      <c r="S167" s="366"/>
      <c r="T167" s="540" t="s">
        <v>1369</v>
      </c>
      <c r="U167" s="755" t="s">
        <v>1510</v>
      </c>
    </row>
    <row r="168" spans="1:31" ht="63">
      <c r="A168" s="283"/>
      <c r="B168" s="14" t="s">
        <v>325</v>
      </c>
      <c r="C168" s="19" t="s">
        <v>229</v>
      </c>
      <c r="D168" s="253">
        <v>2020</v>
      </c>
      <c r="E168" s="42" t="s">
        <v>195</v>
      </c>
      <c r="F168" s="691">
        <f t="shared" si="18"/>
        <v>300</v>
      </c>
      <c r="G168" s="691">
        <f t="shared" si="17"/>
        <v>300</v>
      </c>
      <c r="H168" s="691"/>
      <c r="I168" s="691"/>
      <c r="J168" s="691"/>
      <c r="K168" s="691"/>
      <c r="L168" s="691">
        <v>300</v>
      </c>
      <c r="M168" s="691">
        <v>300</v>
      </c>
      <c r="N168" s="220"/>
      <c r="O168" s="539"/>
      <c r="P168" s="252"/>
      <c r="Q168" s="539"/>
      <c r="R168" s="85" t="s">
        <v>210</v>
      </c>
      <c r="S168" s="253">
        <v>1</v>
      </c>
      <c r="T168" s="540">
        <v>1</v>
      </c>
      <c r="U168" s="755" t="s">
        <v>1702</v>
      </c>
    </row>
    <row r="169" spans="1:31" ht="63">
      <c r="A169" s="283"/>
      <c r="B169" s="14" t="s">
        <v>326</v>
      </c>
      <c r="C169" s="74" t="s">
        <v>992</v>
      </c>
      <c r="D169" s="253">
        <v>2020</v>
      </c>
      <c r="E169" s="42" t="s">
        <v>195</v>
      </c>
      <c r="F169" s="691">
        <f t="shared" si="18"/>
        <v>120</v>
      </c>
      <c r="G169" s="691">
        <f t="shared" si="17"/>
        <v>0</v>
      </c>
      <c r="H169" s="119"/>
      <c r="I169" s="119"/>
      <c r="J169" s="691"/>
      <c r="K169" s="691"/>
      <c r="L169" s="691">
        <v>120</v>
      </c>
      <c r="M169" s="691">
        <v>0</v>
      </c>
      <c r="N169" s="220"/>
      <c r="O169" s="539"/>
      <c r="P169" s="252"/>
      <c r="Q169" s="539"/>
      <c r="R169" s="39" t="s">
        <v>473</v>
      </c>
      <c r="S169" s="203">
        <v>7</v>
      </c>
      <c r="T169" s="540">
        <v>0</v>
      </c>
      <c r="U169" s="766" t="s">
        <v>1688</v>
      </c>
    </row>
    <row r="170" spans="1:31" ht="63">
      <c r="A170" s="283"/>
      <c r="B170" s="14" t="s">
        <v>328</v>
      </c>
      <c r="C170" s="28" t="s">
        <v>327</v>
      </c>
      <c r="D170" s="589">
        <v>2020</v>
      </c>
      <c r="E170" s="93" t="s">
        <v>195</v>
      </c>
      <c r="F170" s="691">
        <f t="shared" si="18"/>
        <v>10000</v>
      </c>
      <c r="G170" s="691">
        <f t="shared" si="17"/>
        <v>0</v>
      </c>
      <c r="H170" s="120"/>
      <c r="I170" s="120"/>
      <c r="J170" s="120"/>
      <c r="K170" s="120"/>
      <c r="L170" s="119">
        <v>10000</v>
      </c>
      <c r="M170" s="119">
        <v>0</v>
      </c>
      <c r="N170" s="639"/>
      <c r="O170" s="120"/>
      <c r="P170" s="119"/>
      <c r="Q170" s="119"/>
      <c r="R170" s="589" t="s">
        <v>1022</v>
      </c>
      <c r="S170" s="592">
        <v>8</v>
      </c>
      <c r="T170" s="592">
        <v>0</v>
      </c>
      <c r="U170" s="766" t="s">
        <v>1688</v>
      </c>
    </row>
    <row r="171" spans="1:31" ht="153">
      <c r="A171" s="283"/>
      <c r="B171" s="14" t="s">
        <v>329</v>
      </c>
      <c r="C171" s="28" t="s">
        <v>1111</v>
      </c>
      <c r="D171" s="255">
        <v>2020</v>
      </c>
      <c r="E171" s="93" t="s">
        <v>195</v>
      </c>
      <c r="F171" s="691">
        <f t="shared" si="18"/>
        <v>60</v>
      </c>
      <c r="G171" s="691">
        <f t="shared" si="17"/>
        <v>15.784000000000001</v>
      </c>
      <c r="H171" s="120"/>
      <c r="I171" s="120"/>
      <c r="J171" s="120"/>
      <c r="K171" s="120"/>
      <c r="L171" s="119">
        <v>60</v>
      </c>
      <c r="M171" s="119">
        <v>15.784000000000001</v>
      </c>
      <c r="N171" s="639"/>
      <c r="O171" s="120"/>
      <c r="P171" s="119"/>
      <c r="Q171" s="119"/>
      <c r="R171" s="255" t="s">
        <v>724</v>
      </c>
      <c r="S171" s="253">
        <v>2.4420000000000002</v>
      </c>
      <c r="T171" s="540">
        <v>2.4420000000000002</v>
      </c>
      <c r="U171" s="759" t="s">
        <v>1511</v>
      </c>
    </row>
    <row r="172" spans="1:31" ht="63">
      <c r="A172" s="448"/>
      <c r="B172" s="14" t="s">
        <v>1140</v>
      </c>
      <c r="C172" s="28" t="s">
        <v>1141</v>
      </c>
      <c r="D172" s="440">
        <v>2020</v>
      </c>
      <c r="E172" s="93" t="s">
        <v>195</v>
      </c>
      <c r="F172" s="691">
        <f t="shared" si="18"/>
        <v>200</v>
      </c>
      <c r="G172" s="691">
        <f t="shared" si="17"/>
        <v>30.192</v>
      </c>
      <c r="H172" s="120"/>
      <c r="I172" s="120"/>
      <c r="J172" s="120"/>
      <c r="K172" s="120"/>
      <c r="L172" s="119">
        <v>200</v>
      </c>
      <c r="M172" s="119">
        <v>30.192</v>
      </c>
      <c r="N172" s="639"/>
      <c r="O172" s="120"/>
      <c r="P172" s="119"/>
      <c r="Q172" s="119"/>
      <c r="R172" s="440" t="s">
        <v>104</v>
      </c>
      <c r="S172" s="442">
        <v>20</v>
      </c>
      <c r="T172" s="540">
        <v>3</v>
      </c>
      <c r="U172" s="759" t="s">
        <v>1500</v>
      </c>
    </row>
    <row r="173" spans="1:31" ht="111" customHeight="1">
      <c r="A173" s="448"/>
      <c r="B173" s="14" t="s">
        <v>1142</v>
      </c>
      <c r="C173" s="28" t="s">
        <v>1143</v>
      </c>
      <c r="D173" s="440">
        <v>2020</v>
      </c>
      <c r="E173" s="93" t="s">
        <v>195</v>
      </c>
      <c r="F173" s="691">
        <f t="shared" si="18"/>
        <v>95</v>
      </c>
      <c r="G173" s="691">
        <f t="shared" si="17"/>
        <v>94.942999999999998</v>
      </c>
      <c r="H173" s="120"/>
      <c r="I173" s="120"/>
      <c r="J173" s="120"/>
      <c r="K173" s="120"/>
      <c r="L173" s="119">
        <v>95</v>
      </c>
      <c r="M173" s="119">
        <v>94.942999999999998</v>
      </c>
      <c r="N173" s="639"/>
      <c r="O173" s="120"/>
      <c r="P173" s="119"/>
      <c r="Q173" s="119"/>
      <c r="R173" s="85" t="s">
        <v>210</v>
      </c>
      <c r="S173" s="442">
        <v>1</v>
      </c>
      <c r="T173" s="540">
        <v>1</v>
      </c>
      <c r="U173" s="759" t="s">
        <v>1703</v>
      </c>
    </row>
    <row r="174" spans="1:31" ht="15.75">
      <c r="A174" s="16"/>
      <c r="B174" s="15"/>
      <c r="C174" s="16" t="s">
        <v>165</v>
      </c>
      <c r="D174" s="15"/>
      <c r="E174" s="15"/>
      <c r="F174" s="18">
        <f>H174+J174+L174+N174+P174</f>
        <v>178299.55599999998</v>
      </c>
      <c r="G174" s="18">
        <f>I174+K174+M174+O174+Q174</f>
        <v>80153.803999999989</v>
      </c>
      <c r="H174" s="18">
        <f>SUM(H62:H173)</f>
        <v>0</v>
      </c>
      <c r="I174" s="18">
        <f>SUM(I62:I173)</f>
        <v>0</v>
      </c>
      <c r="J174" s="18">
        <f>SUM(J62:J173)</f>
        <v>0</v>
      </c>
      <c r="K174" s="18">
        <f>SUM(K62:K173)</f>
        <v>0</v>
      </c>
      <c r="L174" s="18">
        <f>SUM(L62:L173)-L158-L159</f>
        <v>153835.25599999999</v>
      </c>
      <c r="M174" s="18">
        <f t="shared" ref="M174:Q174" si="19">SUM(M62:M173)-M158-M159</f>
        <v>69092.603999999992</v>
      </c>
      <c r="N174" s="18">
        <f t="shared" si="19"/>
        <v>22214.300000000003</v>
      </c>
      <c r="O174" s="18">
        <f t="shared" si="19"/>
        <v>11061.199999999999</v>
      </c>
      <c r="P174" s="18">
        <f t="shared" si="19"/>
        <v>2250</v>
      </c>
      <c r="Q174" s="18">
        <f t="shared" si="19"/>
        <v>0</v>
      </c>
      <c r="R174" s="16"/>
      <c r="S174" s="15"/>
      <c r="T174" s="19"/>
      <c r="U174" s="760"/>
      <c r="V174" s="113"/>
    </row>
    <row r="175" spans="1:31" ht="15.75" customHeight="1">
      <c r="A175" s="830" t="s">
        <v>463</v>
      </c>
      <c r="B175" s="831"/>
      <c r="C175" s="831"/>
      <c r="D175" s="831"/>
      <c r="E175" s="831"/>
      <c r="F175" s="831"/>
      <c r="G175" s="831"/>
      <c r="H175" s="831"/>
      <c r="I175" s="831"/>
      <c r="J175" s="831"/>
      <c r="K175" s="831"/>
      <c r="L175" s="831"/>
      <c r="M175" s="831"/>
      <c r="N175" s="831"/>
      <c r="O175" s="831"/>
      <c r="P175" s="831"/>
      <c r="Q175" s="831"/>
      <c r="R175" s="831"/>
      <c r="S175" s="831"/>
      <c r="T175" s="832"/>
      <c r="U175" s="755"/>
    </row>
    <row r="176" spans="1:31" ht="167.25" customHeight="1">
      <c r="A176" s="809" t="s">
        <v>37</v>
      </c>
      <c r="B176" s="26">
        <v>1</v>
      </c>
      <c r="C176" s="28" t="s">
        <v>814</v>
      </c>
      <c r="D176" s="255">
        <v>2020</v>
      </c>
      <c r="E176" s="255" t="s">
        <v>456</v>
      </c>
      <c r="F176" s="24"/>
      <c r="G176" s="24"/>
      <c r="H176" s="25"/>
      <c r="I176" s="25"/>
      <c r="J176" s="25"/>
      <c r="K176" s="25"/>
      <c r="L176" s="25"/>
      <c r="M176" s="25"/>
      <c r="N176" s="25"/>
      <c r="O176" s="25"/>
      <c r="P176" s="25"/>
      <c r="Q176" s="25"/>
      <c r="R176" s="255" t="s">
        <v>39</v>
      </c>
      <c r="S176" s="255">
        <v>1</v>
      </c>
      <c r="T176" s="540">
        <v>0</v>
      </c>
      <c r="U176" s="758" t="s">
        <v>1704</v>
      </c>
      <c r="V176" s="112"/>
      <c r="W176" s="112"/>
      <c r="X176" s="112"/>
      <c r="Y176" s="112"/>
      <c r="Z176" s="112"/>
      <c r="AA176" s="112"/>
      <c r="AB176" s="112"/>
      <c r="AC176" s="112"/>
      <c r="AD176" s="112"/>
      <c r="AE176" s="112"/>
    </row>
    <row r="177" spans="1:26" s="178" customFormat="1" ht="89.25">
      <c r="A177" s="810"/>
      <c r="B177" s="191">
        <v>2</v>
      </c>
      <c r="C177" s="20" t="s">
        <v>873</v>
      </c>
      <c r="D177" s="253">
        <v>2020</v>
      </c>
      <c r="E177" s="253" t="s">
        <v>29</v>
      </c>
      <c r="F177" s="114"/>
      <c r="G177" s="114"/>
      <c r="H177" s="15"/>
      <c r="I177" s="15"/>
      <c r="J177" s="15"/>
      <c r="K177" s="15"/>
      <c r="L177" s="15"/>
      <c r="M177" s="15"/>
      <c r="N177" s="15"/>
      <c r="O177" s="15"/>
      <c r="P177" s="15"/>
      <c r="Q177" s="15"/>
      <c r="R177" s="253" t="s">
        <v>40</v>
      </c>
      <c r="S177" s="253">
        <v>1</v>
      </c>
      <c r="T177" s="540">
        <v>1</v>
      </c>
      <c r="U177" s="762" t="s">
        <v>1512</v>
      </c>
      <c r="V177" s="192"/>
      <c r="W177" s="192"/>
      <c r="X177" s="192"/>
      <c r="Y177" s="192"/>
      <c r="Z177" s="192"/>
    </row>
    <row r="178" spans="1:26" ht="94.5" customHeight="1">
      <c r="A178" s="249" t="s">
        <v>874</v>
      </c>
      <c r="B178" s="255">
        <v>1</v>
      </c>
      <c r="C178" s="254" t="s">
        <v>718</v>
      </c>
      <c r="D178" s="255">
        <v>2020</v>
      </c>
      <c r="E178" s="255" t="s">
        <v>187</v>
      </c>
      <c r="F178" s="29">
        <v>1000</v>
      </c>
      <c r="G178" s="29">
        <f>I178+K178+M178+O178+Q178</f>
        <v>0</v>
      </c>
      <c r="H178" s="30"/>
      <c r="I178" s="30"/>
      <c r="J178" s="30"/>
      <c r="K178" s="30"/>
      <c r="L178" s="31">
        <v>1000</v>
      </c>
      <c r="M178" s="31"/>
      <c r="N178" s="30"/>
      <c r="O178" s="30"/>
      <c r="P178" s="30"/>
      <c r="Q178" s="30"/>
      <c r="R178" s="255" t="s">
        <v>41</v>
      </c>
      <c r="S178" s="255">
        <v>7</v>
      </c>
      <c r="T178" s="540">
        <v>0</v>
      </c>
      <c r="U178" s="755" t="s">
        <v>1513</v>
      </c>
    </row>
    <row r="179" spans="1:26" ht="131.25" customHeight="1">
      <c r="A179" s="285" t="s">
        <v>875</v>
      </c>
      <c r="B179" s="253">
        <v>1</v>
      </c>
      <c r="C179" s="20" t="s">
        <v>809</v>
      </c>
      <c r="D179" s="253">
        <v>2020</v>
      </c>
      <c r="E179" s="253" t="s">
        <v>826</v>
      </c>
      <c r="F179" s="114"/>
      <c r="G179" s="29"/>
      <c r="H179" s="15"/>
      <c r="I179" s="15"/>
      <c r="J179" s="15"/>
      <c r="K179" s="15"/>
      <c r="L179" s="15"/>
      <c r="M179" s="15"/>
      <c r="N179" s="15"/>
      <c r="O179" s="15"/>
      <c r="P179" s="15"/>
      <c r="Q179" s="15"/>
      <c r="R179" s="253" t="s">
        <v>876</v>
      </c>
      <c r="S179" s="253">
        <v>15</v>
      </c>
      <c r="T179" s="540">
        <v>6</v>
      </c>
      <c r="U179" s="755" t="s">
        <v>1514</v>
      </c>
    </row>
    <row r="180" spans="1:26" ht="201.75" customHeight="1">
      <c r="A180" s="286" t="s">
        <v>1040</v>
      </c>
      <c r="B180" s="255">
        <v>1</v>
      </c>
      <c r="C180" s="32" t="s">
        <v>43</v>
      </c>
      <c r="D180" s="255">
        <v>2020</v>
      </c>
      <c r="E180" s="255" t="s">
        <v>29</v>
      </c>
      <c r="F180" s="24"/>
      <c r="G180" s="29"/>
      <c r="H180" s="25"/>
      <c r="I180" s="25"/>
      <c r="J180" s="25"/>
      <c r="K180" s="25"/>
      <c r="L180" s="25"/>
      <c r="M180" s="25"/>
      <c r="N180" s="25"/>
      <c r="O180" s="25"/>
      <c r="P180" s="25"/>
      <c r="Q180" s="25"/>
      <c r="R180" s="255" t="s">
        <v>44</v>
      </c>
      <c r="S180" s="255">
        <v>1</v>
      </c>
      <c r="T180" s="540">
        <v>1</v>
      </c>
      <c r="U180" s="755" t="s">
        <v>1602</v>
      </c>
    </row>
    <row r="181" spans="1:26" ht="15.75">
      <c r="A181" s="12"/>
      <c r="B181" s="11"/>
      <c r="C181" s="16" t="s">
        <v>167</v>
      </c>
      <c r="D181" s="15"/>
      <c r="E181" s="15"/>
      <c r="F181" s="18">
        <f>H181+J181+L181+N181+P181</f>
        <v>1000</v>
      </c>
      <c r="G181" s="18">
        <f>I181+K181+M181+O181+Q181</f>
        <v>0</v>
      </c>
      <c r="H181" s="18">
        <f>SUM(H176:H180)</f>
        <v>0</v>
      </c>
      <c r="I181" s="18">
        <f t="shared" ref="I181:Q181" si="20">SUM(I176:I180)</f>
        <v>0</v>
      </c>
      <c r="J181" s="18">
        <f t="shared" si="20"/>
        <v>0</v>
      </c>
      <c r="K181" s="18">
        <f t="shared" si="20"/>
        <v>0</v>
      </c>
      <c r="L181" s="18">
        <f t="shared" si="20"/>
        <v>1000</v>
      </c>
      <c r="M181" s="18">
        <f t="shared" si="20"/>
        <v>0</v>
      </c>
      <c r="N181" s="18">
        <f t="shared" si="20"/>
        <v>0</v>
      </c>
      <c r="O181" s="18">
        <f t="shared" si="20"/>
        <v>0</v>
      </c>
      <c r="P181" s="18">
        <f t="shared" si="20"/>
        <v>0</v>
      </c>
      <c r="Q181" s="18">
        <f t="shared" si="20"/>
        <v>0</v>
      </c>
      <c r="R181" s="19"/>
      <c r="S181" s="253"/>
      <c r="T181" s="19"/>
      <c r="U181" s="755"/>
      <c r="V181" s="571"/>
    </row>
    <row r="182" spans="1:26" ht="15.75" customHeight="1">
      <c r="A182" s="839" t="s">
        <v>746</v>
      </c>
      <c r="B182" s="840"/>
      <c r="C182" s="840"/>
      <c r="D182" s="840"/>
      <c r="E182" s="840"/>
      <c r="F182" s="840"/>
      <c r="G182" s="840"/>
      <c r="H182" s="840"/>
      <c r="I182" s="840"/>
      <c r="J182" s="840"/>
      <c r="K182" s="840"/>
      <c r="L182" s="840"/>
      <c r="M182" s="840"/>
      <c r="N182" s="840"/>
      <c r="O182" s="840"/>
      <c r="P182" s="840"/>
      <c r="Q182" s="840"/>
      <c r="R182" s="840"/>
      <c r="S182" s="840"/>
      <c r="T182" s="841"/>
      <c r="U182" s="755"/>
    </row>
    <row r="183" spans="1:26" ht="239.25" customHeight="1">
      <c r="A183" s="933" t="s">
        <v>877</v>
      </c>
      <c r="B183" s="600">
        <v>1</v>
      </c>
      <c r="C183" s="371" t="s">
        <v>1024</v>
      </c>
      <c r="D183" s="372">
        <v>2020</v>
      </c>
      <c r="E183" s="372" t="s">
        <v>878</v>
      </c>
      <c r="F183" s="373">
        <v>7740</v>
      </c>
      <c r="G183" s="373">
        <f>I183+K183+M183+O183+Q183</f>
        <v>7740</v>
      </c>
      <c r="H183" s="373"/>
      <c r="I183" s="373"/>
      <c r="J183" s="373"/>
      <c r="K183" s="373"/>
      <c r="L183" s="373"/>
      <c r="M183" s="373"/>
      <c r="N183" s="373">
        <v>7740</v>
      </c>
      <c r="O183" s="373">
        <v>7740</v>
      </c>
      <c r="P183" s="373"/>
      <c r="Q183" s="373"/>
      <c r="R183" s="376" t="s">
        <v>1023</v>
      </c>
      <c r="S183" s="377" t="s">
        <v>1025</v>
      </c>
      <c r="T183" s="377" t="s">
        <v>1025</v>
      </c>
      <c r="U183" s="755" t="s">
        <v>1705</v>
      </c>
    </row>
    <row r="184" spans="1:26" ht="149.25" customHeight="1">
      <c r="A184" s="865"/>
      <c r="B184" s="594">
        <v>2</v>
      </c>
      <c r="C184" s="595" t="s">
        <v>747</v>
      </c>
      <c r="D184" s="596">
        <v>2020</v>
      </c>
      <c r="E184" s="596" t="s">
        <v>878</v>
      </c>
      <c r="F184" s="597">
        <v>1530</v>
      </c>
      <c r="G184" s="597">
        <f t="shared" ref="G184:G189" si="21">I184+K184+M184+O184+Q184</f>
        <v>1220</v>
      </c>
      <c r="H184" s="597"/>
      <c r="I184" s="597"/>
      <c r="J184" s="597"/>
      <c r="K184" s="597"/>
      <c r="L184" s="597"/>
      <c r="M184" s="597"/>
      <c r="N184" s="597">
        <v>1530</v>
      </c>
      <c r="O184" s="597">
        <v>1220</v>
      </c>
      <c r="P184" s="597"/>
      <c r="Q184" s="597"/>
      <c r="R184" s="598" t="s">
        <v>1039</v>
      </c>
      <c r="S184" s="599" t="s">
        <v>1026</v>
      </c>
      <c r="T184" s="599" t="s">
        <v>1334</v>
      </c>
      <c r="U184" s="755" t="s">
        <v>1515</v>
      </c>
    </row>
    <row r="185" spans="1:26" ht="112.5" customHeight="1">
      <c r="A185" s="934"/>
      <c r="B185" s="287">
        <v>3</v>
      </c>
      <c r="C185" s="288" t="s">
        <v>523</v>
      </c>
      <c r="D185" s="289">
        <v>2020</v>
      </c>
      <c r="E185" s="294" t="s">
        <v>878</v>
      </c>
      <c r="F185" s="290">
        <v>600</v>
      </c>
      <c r="G185" s="290">
        <f t="shared" si="21"/>
        <v>600</v>
      </c>
      <c r="H185" s="290"/>
      <c r="I185" s="290"/>
      <c r="J185" s="290"/>
      <c r="K185" s="290"/>
      <c r="L185" s="290"/>
      <c r="M185" s="290"/>
      <c r="N185" s="290">
        <v>600</v>
      </c>
      <c r="O185" s="290">
        <v>600</v>
      </c>
      <c r="P185" s="290"/>
      <c r="Q185" s="290"/>
      <c r="R185" s="293" t="s">
        <v>641</v>
      </c>
      <c r="S185" s="581" t="s">
        <v>524</v>
      </c>
      <c r="T185" s="581" t="s">
        <v>524</v>
      </c>
      <c r="U185" s="755" t="s">
        <v>1706</v>
      </c>
    </row>
    <row r="186" spans="1:26" ht="63.75">
      <c r="A186" s="934"/>
      <c r="B186" s="287">
        <v>4</v>
      </c>
      <c r="C186" s="295" t="s">
        <v>525</v>
      </c>
      <c r="D186" s="289">
        <v>2020</v>
      </c>
      <c r="E186" s="294" t="s">
        <v>526</v>
      </c>
      <c r="F186" s="290">
        <v>10</v>
      </c>
      <c r="G186" s="290">
        <f t="shared" si="21"/>
        <v>0</v>
      </c>
      <c r="H186" s="290"/>
      <c r="I186" s="290"/>
      <c r="J186" s="290"/>
      <c r="K186" s="290"/>
      <c r="L186" s="290"/>
      <c r="M186" s="290"/>
      <c r="N186" s="290">
        <v>10</v>
      </c>
      <c r="O186" s="641"/>
      <c r="P186" s="290"/>
      <c r="Q186" s="290"/>
      <c r="R186" s="291" t="s">
        <v>642</v>
      </c>
      <c r="S186" s="292" t="s">
        <v>527</v>
      </c>
      <c r="T186" s="546">
        <v>5</v>
      </c>
      <c r="U186" s="755" t="s">
        <v>1516</v>
      </c>
    </row>
    <row r="187" spans="1:26" ht="65.25" customHeight="1">
      <c r="A187" s="863" t="s">
        <v>879</v>
      </c>
      <c r="B187" s="296">
        <v>1</v>
      </c>
      <c r="C187" s="288" t="s">
        <v>528</v>
      </c>
      <c r="D187" s="289">
        <v>2020</v>
      </c>
      <c r="E187" s="294" t="s">
        <v>878</v>
      </c>
      <c r="F187" s="290">
        <v>2980</v>
      </c>
      <c r="G187" s="290">
        <f t="shared" si="21"/>
        <v>2980</v>
      </c>
      <c r="H187" s="290"/>
      <c r="I187" s="290"/>
      <c r="J187" s="290"/>
      <c r="K187" s="290"/>
      <c r="L187" s="290"/>
      <c r="M187" s="290"/>
      <c r="N187" s="290">
        <v>2980</v>
      </c>
      <c r="O187" s="290">
        <v>2980</v>
      </c>
      <c r="P187" s="290"/>
      <c r="Q187" s="290"/>
      <c r="R187" s="291" t="s">
        <v>643</v>
      </c>
      <c r="S187" s="297" t="s">
        <v>529</v>
      </c>
      <c r="T187" s="297" t="s">
        <v>529</v>
      </c>
      <c r="U187" s="755" t="s">
        <v>1517</v>
      </c>
    </row>
    <row r="188" spans="1:26" ht="117" customHeight="1">
      <c r="A188" s="864"/>
      <c r="B188" s="287">
        <v>2</v>
      </c>
      <c r="C188" s="288" t="s">
        <v>530</v>
      </c>
      <c r="D188" s="289">
        <v>2020</v>
      </c>
      <c r="E188" s="294" t="s">
        <v>878</v>
      </c>
      <c r="F188" s="290">
        <v>260</v>
      </c>
      <c r="G188" s="290">
        <f t="shared" si="21"/>
        <v>260</v>
      </c>
      <c r="H188" s="290"/>
      <c r="I188" s="290"/>
      <c r="J188" s="290"/>
      <c r="K188" s="290"/>
      <c r="L188" s="290"/>
      <c r="M188" s="290"/>
      <c r="N188" s="290">
        <v>260</v>
      </c>
      <c r="O188" s="290">
        <v>260</v>
      </c>
      <c r="P188" s="290"/>
      <c r="Q188" s="290"/>
      <c r="R188" s="291" t="s">
        <v>644</v>
      </c>
      <c r="S188" s="297" t="s">
        <v>531</v>
      </c>
      <c r="T188" s="297" t="s">
        <v>531</v>
      </c>
      <c r="U188" s="755" t="s">
        <v>1518</v>
      </c>
    </row>
    <row r="189" spans="1:26" ht="85.5" customHeight="1">
      <c r="A189" s="935"/>
      <c r="B189" s="287">
        <v>3</v>
      </c>
      <c r="C189" s="288" t="s">
        <v>532</v>
      </c>
      <c r="D189" s="289">
        <v>2020</v>
      </c>
      <c r="E189" s="289" t="s">
        <v>878</v>
      </c>
      <c r="F189" s="290">
        <v>700</v>
      </c>
      <c r="G189" s="290">
        <f t="shared" si="21"/>
        <v>700</v>
      </c>
      <c r="H189" s="695"/>
      <c r="I189" s="695"/>
      <c r="J189" s="696"/>
      <c r="K189" s="696"/>
      <c r="L189" s="695"/>
      <c r="M189" s="695"/>
      <c r="N189" s="290">
        <v>700</v>
      </c>
      <c r="O189" s="290">
        <v>700</v>
      </c>
      <c r="P189" s="290"/>
      <c r="Q189" s="290"/>
      <c r="R189" s="291" t="s">
        <v>645</v>
      </c>
      <c r="S189" s="298">
        <v>5</v>
      </c>
      <c r="T189" s="14" t="s">
        <v>88</v>
      </c>
      <c r="U189" s="755" t="s">
        <v>1520</v>
      </c>
    </row>
    <row r="190" spans="1:26" ht="320.25" customHeight="1">
      <c r="A190" s="843" t="s">
        <v>881</v>
      </c>
      <c r="B190" s="299">
        <v>1</v>
      </c>
      <c r="C190" s="288" t="s">
        <v>533</v>
      </c>
      <c r="D190" s="289">
        <v>2020</v>
      </c>
      <c r="E190" s="289" t="s">
        <v>829</v>
      </c>
      <c r="F190" s="641"/>
      <c r="G190" s="641"/>
      <c r="H190" s="641"/>
      <c r="I190" s="641"/>
      <c r="J190" s="641"/>
      <c r="K190" s="641"/>
      <c r="L190" s="641"/>
      <c r="M190" s="641"/>
      <c r="N190" s="641"/>
      <c r="O190" s="641"/>
      <c r="P190" s="290"/>
      <c r="Q190" s="290"/>
      <c r="R190" s="291" t="s">
        <v>646</v>
      </c>
      <c r="S190" s="292" t="s">
        <v>42</v>
      </c>
      <c r="T190" s="169"/>
      <c r="U190" s="755" t="s">
        <v>1707</v>
      </c>
    </row>
    <row r="191" spans="1:26" ht="65.25" customHeight="1">
      <c r="A191" s="829"/>
      <c r="B191" s="300">
        <v>2</v>
      </c>
      <c r="C191" s="288" t="s">
        <v>1027</v>
      </c>
      <c r="D191" s="289">
        <v>2020</v>
      </c>
      <c r="E191" s="289" t="s">
        <v>880</v>
      </c>
      <c r="F191" s="290"/>
      <c r="G191" s="290"/>
      <c r="H191" s="290"/>
      <c r="I191" s="290"/>
      <c r="J191" s="290"/>
      <c r="K191" s="290"/>
      <c r="L191" s="290"/>
      <c r="M191" s="290"/>
      <c r="N191" s="290"/>
      <c r="O191" s="290"/>
      <c r="P191" s="290"/>
      <c r="Q191" s="290"/>
      <c r="R191" s="291" t="s">
        <v>647</v>
      </c>
      <c r="S191" s="292" t="s">
        <v>42</v>
      </c>
      <c r="T191" s="19"/>
      <c r="U191" s="755" t="s">
        <v>1388</v>
      </c>
    </row>
    <row r="192" spans="1:26" ht="178.5" customHeight="1">
      <c r="A192" s="810"/>
      <c r="B192" s="370">
        <v>3</v>
      </c>
      <c r="C192" s="371" t="s">
        <v>1028</v>
      </c>
      <c r="D192" s="372">
        <v>2020</v>
      </c>
      <c r="E192" s="372" t="s">
        <v>880</v>
      </c>
      <c r="F192" s="373"/>
      <c r="G192" s="290"/>
      <c r="H192" s="374"/>
      <c r="I192" s="374"/>
      <c r="J192" s="375"/>
      <c r="K192" s="375"/>
      <c r="L192" s="374"/>
      <c r="M192" s="374"/>
      <c r="N192" s="373"/>
      <c r="O192" s="373"/>
      <c r="P192" s="373"/>
      <c r="Q192" s="373"/>
      <c r="R192" s="376" t="s">
        <v>1029</v>
      </c>
      <c r="S192" s="377" t="s">
        <v>534</v>
      </c>
      <c r="T192" s="546" t="s">
        <v>1521</v>
      </c>
      <c r="U192" s="755" t="s">
        <v>1708</v>
      </c>
    </row>
    <row r="193" spans="1:21" ht="15.75">
      <c r="A193" s="19"/>
      <c r="B193" s="592"/>
      <c r="C193" s="16" t="s">
        <v>166</v>
      </c>
      <c r="D193" s="592"/>
      <c r="E193" s="592"/>
      <c r="F193" s="18">
        <f>H193+J193+L193+N193+P193</f>
        <v>13820</v>
      </c>
      <c r="G193" s="18">
        <f>I193+K193+M193+O193+Q193</f>
        <v>13500</v>
      </c>
      <c r="H193" s="18">
        <f>SUM(H183:H192)</f>
        <v>0</v>
      </c>
      <c r="I193" s="18">
        <f t="shared" ref="I193:Q193" si="22">SUM(I183:I192)</f>
        <v>0</v>
      </c>
      <c r="J193" s="18">
        <f t="shared" si="22"/>
        <v>0</v>
      </c>
      <c r="K193" s="18">
        <f t="shared" si="22"/>
        <v>0</v>
      </c>
      <c r="L193" s="18">
        <f t="shared" si="22"/>
        <v>0</v>
      </c>
      <c r="M193" s="18">
        <f t="shared" si="22"/>
        <v>0</v>
      </c>
      <c r="N193" s="18">
        <f t="shared" si="22"/>
        <v>13820</v>
      </c>
      <c r="O193" s="18">
        <f t="shared" si="22"/>
        <v>13500</v>
      </c>
      <c r="P193" s="18">
        <f t="shared" si="22"/>
        <v>0</v>
      </c>
      <c r="Q193" s="18">
        <f t="shared" si="22"/>
        <v>0</v>
      </c>
      <c r="R193" s="19"/>
      <c r="S193" s="592"/>
      <c r="T193" s="19"/>
      <c r="U193" s="755"/>
    </row>
    <row r="194" spans="1:21" ht="15.75" customHeight="1">
      <c r="A194" s="839" t="s">
        <v>464</v>
      </c>
      <c r="B194" s="840"/>
      <c r="C194" s="840"/>
      <c r="D194" s="840"/>
      <c r="E194" s="840"/>
      <c r="F194" s="840"/>
      <c r="G194" s="840"/>
      <c r="H194" s="840"/>
      <c r="I194" s="840"/>
      <c r="J194" s="840"/>
      <c r="K194" s="840"/>
      <c r="L194" s="840"/>
      <c r="M194" s="840"/>
      <c r="N194" s="840"/>
      <c r="O194" s="840"/>
      <c r="P194" s="840"/>
      <c r="Q194" s="840"/>
      <c r="R194" s="840"/>
      <c r="S194" s="840"/>
      <c r="T194" s="841"/>
      <c r="U194" s="755"/>
    </row>
    <row r="195" spans="1:21" ht="63.75">
      <c r="A195" s="850" t="s">
        <v>46</v>
      </c>
      <c r="B195" s="301">
        <v>1</v>
      </c>
      <c r="C195" s="302" t="s">
        <v>47</v>
      </c>
      <c r="D195" s="303">
        <v>2020</v>
      </c>
      <c r="E195" s="303" t="s">
        <v>38</v>
      </c>
      <c r="F195" s="304"/>
      <c r="G195" s="304"/>
      <c r="H195" s="305"/>
      <c r="I195" s="305"/>
      <c r="J195" s="305"/>
      <c r="K195" s="305"/>
      <c r="L195" s="305"/>
      <c r="M195" s="305"/>
      <c r="N195" s="305"/>
      <c r="O195" s="305"/>
      <c r="P195" s="303"/>
      <c r="Q195" s="557"/>
      <c r="R195" s="570" t="s">
        <v>465</v>
      </c>
      <c r="S195" s="306">
        <v>2890</v>
      </c>
      <c r="T195" s="573">
        <v>1491</v>
      </c>
      <c r="U195" s="755" t="s">
        <v>1709</v>
      </c>
    </row>
    <row r="196" spans="1:21" ht="79.5" customHeight="1">
      <c r="A196" s="851"/>
      <c r="B196" s="301">
        <v>2</v>
      </c>
      <c r="C196" s="302" t="s">
        <v>832</v>
      </c>
      <c r="D196" s="303">
        <v>2020</v>
      </c>
      <c r="E196" s="303" t="s">
        <v>38</v>
      </c>
      <c r="F196" s="704">
        <f>H196+J196+L196+N196+P196</f>
        <v>1600</v>
      </c>
      <c r="G196" s="704">
        <f>I196+K196+M196+O196+Q196</f>
        <v>787.81899999999996</v>
      </c>
      <c r="H196" s="704"/>
      <c r="I196" s="704"/>
      <c r="J196" s="704"/>
      <c r="K196" s="704"/>
      <c r="L196" s="704"/>
      <c r="M196" s="704"/>
      <c r="N196" s="704"/>
      <c r="O196" s="704"/>
      <c r="P196" s="705">
        <v>1600</v>
      </c>
      <c r="Q196" s="706">
        <v>787.81899999999996</v>
      </c>
      <c r="R196" s="73" t="s">
        <v>830</v>
      </c>
      <c r="S196" s="569">
        <v>77</v>
      </c>
      <c r="T196" s="573">
        <v>62</v>
      </c>
      <c r="U196" s="755" t="s">
        <v>1389</v>
      </c>
    </row>
    <row r="197" spans="1:21" ht="99.75" customHeight="1">
      <c r="A197" s="851"/>
      <c r="B197" s="307">
        <v>3</v>
      </c>
      <c r="C197" s="308" t="s">
        <v>831</v>
      </c>
      <c r="D197" s="309">
        <v>2020</v>
      </c>
      <c r="E197" s="309" t="s">
        <v>38</v>
      </c>
      <c r="F197" s="704">
        <f>H197+J197+L197+N197+P197</f>
        <v>600</v>
      </c>
      <c r="G197" s="704">
        <f>I197+K197+M197+O197+Q197</f>
        <v>53</v>
      </c>
      <c r="H197" s="707"/>
      <c r="I197" s="707"/>
      <c r="J197" s="707"/>
      <c r="K197" s="707"/>
      <c r="L197" s="707"/>
      <c r="M197" s="707"/>
      <c r="N197" s="707"/>
      <c r="O197" s="707"/>
      <c r="P197" s="708">
        <v>600</v>
      </c>
      <c r="Q197" s="708">
        <v>53</v>
      </c>
      <c r="R197" s="382" t="s">
        <v>48</v>
      </c>
      <c r="S197" s="311">
        <v>12</v>
      </c>
      <c r="T197" s="573">
        <v>1</v>
      </c>
      <c r="U197" s="755" t="s">
        <v>1390</v>
      </c>
    </row>
    <row r="198" spans="1:21" ht="219" customHeight="1">
      <c r="A198" s="851"/>
      <c r="B198" s="307">
        <v>4</v>
      </c>
      <c r="C198" s="308" t="s">
        <v>800</v>
      </c>
      <c r="D198" s="309">
        <v>2020</v>
      </c>
      <c r="E198" s="309" t="s">
        <v>38</v>
      </c>
      <c r="F198" s="642"/>
      <c r="G198" s="642"/>
      <c r="H198" s="642"/>
      <c r="I198" s="642"/>
      <c r="J198" s="642"/>
      <c r="K198" s="642"/>
      <c r="L198" s="642"/>
      <c r="M198" s="642"/>
      <c r="N198" s="642"/>
      <c r="O198" s="642"/>
      <c r="P198" s="643"/>
      <c r="Q198" s="643"/>
      <c r="R198" s="309" t="s">
        <v>882</v>
      </c>
      <c r="S198" s="311">
        <v>60</v>
      </c>
      <c r="T198" s="573">
        <v>40</v>
      </c>
      <c r="U198" s="755" t="s">
        <v>1600</v>
      </c>
    </row>
    <row r="199" spans="1:21" ht="213.75" customHeight="1">
      <c r="A199" s="851"/>
      <c r="B199" s="384">
        <v>5</v>
      </c>
      <c r="C199" s="608" t="s">
        <v>1030</v>
      </c>
      <c r="D199" s="609">
        <v>2020</v>
      </c>
      <c r="E199" s="609" t="s">
        <v>38</v>
      </c>
      <c r="F199" s="387"/>
      <c r="G199" s="387"/>
      <c r="H199" s="387"/>
      <c r="I199" s="387"/>
      <c r="J199" s="387"/>
      <c r="K199" s="387"/>
      <c r="L199" s="387"/>
      <c r="M199" s="387"/>
      <c r="N199" s="387"/>
      <c r="O199" s="387"/>
      <c r="P199" s="609"/>
      <c r="Q199" s="609"/>
      <c r="R199" s="609" t="s">
        <v>1031</v>
      </c>
      <c r="S199" s="388">
        <v>560</v>
      </c>
      <c r="T199" s="592">
        <v>230</v>
      </c>
      <c r="U199" s="755" t="s">
        <v>1603</v>
      </c>
    </row>
    <row r="200" spans="1:21" ht="105">
      <c r="A200" s="851"/>
      <c r="B200" s="601">
        <v>6</v>
      </c>
      <c r="C200" s="602" t="s">
        <v>49</v>
      </c>
      <c r="D200" s="603">
        <v>2020</v>
      </c>
      <c r="E200" s="603" t="s">
        <v>833</v>
      </c>
      <c r="F200" s="709">
        <f>H200+J200+L200+N200+P200</f>
        <v>700</v>
      </c>
      <c r="G200" s="709">
        <f>I200+K200+M200+O200+Q200</f>
        <v>24.2</v>
      </c>
      <c r="H200" s="709"/>
      <c r="I200" s="709"/>
      <c r="J200" s="709"/>
      <c r="K200" s="709"/>
      <c r="L200" s="709">
        <v>350</v>
      </c>
      <c r="M200" s="709">
        <v>12.1</v>
      </c>
      <c r="N200" s="709"/>
      <c r="O200" s="709"/>
      <c r="P200" s="710">
        <v>350</v>
      </c>
      <c r="Q200" s="710">
        <v>12.1</v>
      </c>
      <c r="R200" s="606" t="s">
        <v>50</v>
      </c>
      <c r="S200" s="607">
        <v>1590</v>
      </c>
      <c r="T200" s="593">
        <v>364</v>
      </c>
      <c r="U200" s="755" t="s">
        <v>1391</v>
      </c>
    </row>
    <row r="201" spans="1:21" ht="392.25" customHeight="1">
      <c r="A201" s="851"/>
      <c r="B201" s="378">
        <v>7</v>
      </c>
      <c r="C201" s="379" t="s">
        <v>1198</v>
      </c>
      <c r="D201" s="380">
        <v>2020</v>
      </c>
      <c r="E201" s="364" t="s">
        <v>38</v>
      </c>
      <c r="F201" s="711"/>
      <c r="G201" s="712">
        <f t="shared" ref="G201:G206" si="23">I201+K201+M201+O201+Q201</f>
        <v>0</v>
      </c>
      <c r="H201" s="711"/>
      <c r="I201" s="711"/>
      <c r="J201" s="711"/>
      <c r="K201" s="711"/>
      <c r="L201" s="711"/>
      <c r="M201" s="711"/>
      <c r="N201" s="711"/>
      <c r="O201" s="711"/>
      <c r="P201" s="713"/>
      <c r="Q201" s="645"/>
      <c r="R201" s="382" t="s">
        <v>51</v>
      </c>
      <c r="S201" s="383">
        <v>3600</v>
      </c>
      <c r="T201" s="573">
        <v>3600</v>
      </c>
      <c r="U201" s="755" t="s">
        <v>1710</v>
      </c>
    </row>
    <row r="202" spans="1:21" ht="306" customHeight="1">
      <c r="A202" s="851"/>
      <c r="B202" s="307">
        <v>8</v>
      </c>
      <c r="C202" s="313" t="s">
        <v>52</v>
      </c>
      <c r="D202" s="314">
        <v>2020</v>
      </c>
      <c r="E202" s="309" t="s">
        <v>38</v>
      </c>
      <c r="F202" s="707"/>
      <c r="G202" s="712">
        <f t="shared" si="23"/>
        <v>0</v>
      </c>
      <c r="H202" s="707"/>
      <c r="I202" s="707"/>
      <c r="J202" s="707"/>
      <c r="K202" s="707"/>
      <c r="L202" s="707"/>
      <c r="M202" s="707"/>
      <c r="N202" s="707"/>
      <c r="O202" s="707"/>
      <c r="P202" s="714"/>
      <c r="Q202" s="643"/>
      <c r="R202" s="312" t="s">
        <v>1305</v>
      </c>
      <c r="S202" s="311" t="s">
        <v>53</v>
      </c>
      <c r="T202" s="573" t="s">
        <v>1338</v>
      </c>
      <c r="U202" s="755" t="s">
        <v>1711</v>
      </c>
    </row>
    <row r="203" spans="1:21" ht="240" customHeight="1">
      <c r="A203" s="851"/>
      <c r="B203" s="307">
        <v>9</v>
      </c>
      <c r="C203" s="315" t="s">
        <v>54</v>
      </c>
      <c r="D203" s="309">
        <v>2020</v>
      </c>
      <c r="E203" s="309" t="s">
        <v>55</v>
      </c>
      <c r="F203" s="707"/>
      <c r="G203" s="712">
        <f t="shared" si="23"/>
        <v>319.89999999999998</v>
      </c>
      <c r="H203" s="707"/>
      <c r="I203" s="707"/>
      <c r="J203" s="707"/>
      <c r="K203" s="707"/>
      <c r="L203" s="707"/>
      <c r="M203" s="707"/>
      <c r="N203" s="707"/>
      <c r="O203" s="707"/>
      <c r="P203" s="714"/>
      <c r="Q203" s="715">
        <v>319.89999999999998</v>
      </c>
      <c r="R203" s="316" t="s">
        <v>1286</v>
      </c>
      <c r="S203" s="311">
        <v>760</v>
      </c>
      <c r="T203" s="573">
        <v>410</v>
      </c>
      <c r="U203" s="755" t="s">
        <v>1604</v>
      </c>
    </row>
    <row r="204" spans="1:21" ht="94.5">
      <c r="A204" s="851"/>
      <c r="B204" s="307">
        <v>10</v>
      </c>
      <c r="C204" s="317" t="s">
        <v>1032</v>
      </c>
      <c r="D204" s="251">
        <v>2020</v>
      </c>
      <c r="E204" s="303" t="s">
        <v>56</v>
      </c>
      <c r="F204" s="642"/>
      <c r="G204" s="712">
        <f t="shared" si="23"/>
        <v>16</v>
      </c>
      <c r="H204" s="707"/>
      <c r="I204" s="707"/>
      <c r="J204" s="707"/>
      <c r="K204" s="707"/>
      <c r="L204" s="707"/>
      <c r="M204" s="707"/>
      <c r="N204" s="707"/>
      <c r="O204" s="707"/>
      <c r="P204" s="714"/>
      <c r="Q204" s="714">
        <v>16</v>
      </c>
      <c r="R204" s="318" t="s">
        <v>57</v>
      </c>
      <c r="S204" s="306">
        <v>3</v>
      </c>
      <c r="T204" s="573">
        <v>19</v>
      </c>
      <c r="U204" s="755" t="s">
        <v>1605</v>
      </c>
    </row>
    <row r="205" spans="1:21" ht="126">
      <c r="A205" s="847"/>
      <c r="B205" s="384">
        <v>11</v>
      </c>
      <c r="C205" s="385" t="s">
        <v>58</v>
      </c>
      <c r="D205" s="603">
        <v>2020</v>
      </c>
      <c r="E205" s="386" t="s">
        <v>56</v>
      </c>
      <c r="F205" s="644"/>
      <c r="G205" s="712">
        <f t="shared" si="23"/>
        <v>0</v>
      </c>
      <c r="H205" s="644"/>
      <c r="I205" s="644"/>
      <c r="J205" s="644"/>
      <c r="K205" s="644"/>
      <c r="L205" s="644"/>
      <c r="M205" s="644"/>
      <c r="N205" s="644"/>
      <c r="O205" s="644"/>
      <c r="P205" s="646"/>
      <c r="Q205" s="646"/>
      <c r="R205" s="936" t="s">
        <v>59</v>
      </c>
      <c r="S205" s="937"/>
      <c r="T205" s="592"/>
      <c r="U205" s="755" t="s">
        <v>1392</v>
      </c>
    </row>
    <row r="206" spans="1:21" ht="111.75" customHeight="1">
      <c r="A206" s="920" t="s">
        <v>188</v>
      </c>
      <c r="B206" s="610">
        <v>1</v>
      </c>
      <c r="C206" s="602" t="s">
        <v>648</v>
      </c>
      <c r="D206" s="603">
        <v>2020</v>
      </c>
      <c r="E206" s="603" t="s">
        <v>38</v>
      </c>
      <c r="F206" s="604">
        <f>H206+J206+L206+N206+P206</f>
        <v>1600</v>
      </c>
      <c r="G206" s="604">
        <f t="shared" si="23"/>
        <v>1159.1849999999999</v>
      </c>
      <c r="H206" s="604"/>
      <c r="I206" s="604"/>
      <c r="J206" s="604"/>
      <c r="K206" s="604"/>
      <c r="L206" s="604"/>
      <c r="M206" s="604"/>
      <c r="N206" s="604"/>
      <c r="O206" s="604"/>
      <c r="P206" s="605">
        <v>1600</v>
      </c>
      <c r="Q206" s="605">
        <v>1159.1849999999999</v>
      </c>
      <c r="R206" s="611" t="s">
        <v>60</v>
      </c>
      <c r="S206" s="612">
        <v>29</v>
      </c>
      <c r="T206" s="593">
        <v>24</v>
      </c>
      <c r="U206" s="755" t="s">
        <v>1393</v>
      </c>
    </row>
    <row r="207" spans="1:21" ht="147" customHeight="1">
      <c r="A207" s="921"/>
      <c r="B207" s="389">
        <v>2</v>
      </c>
      <c r="C207" s="379" t="s">
        <v>61</v>
      </c>
      <c r="D207" s="33">
        <v>2020</v>
      </c>
      <c r="E207" s="364" t="s">
        <v>38</v>
      </c>
      <c r="F207" s="381"/>
      <c r="G207" s="387"/>
      <c r="H207" s="381"/>
      <c r="I207" s="381"/>
      <c r="J207" s="381"/>
      <c r="K207" s="381"/>
      <c r="L207" s="381"/>
      <c r="M207" s="381"/>
      <c r="N207" s="381"/>
      <c r="O207" s="381"/>
      <c r="P207" s="382"/>
      <c r="Q207" s="382"/>
      <c r="R207" s="390" t="s">
        <v>468</v>
      </c>
      <c r="S207" s="383">
        <v>1</v>
      </c>
      <c r="T207" s="573">
        <v>0</v>
      </c>
      <c r="U207" s="755" t="s">
        <v>1392</v>
      </c>
    </row>
    <row r="208" spans="1:21" ht="255" customHeight="1">
      <c r="A208" s="921"/>
      <c r="B208" s="319">
        <v>3</v>
      </c>
      <c r="C208" s="317" t="s">
        <v>722</v>
      </c>
      <c r="D208" s="251">
        <v>2020</v>
      </c>
      <c r="E208" s="303" t="s">
        <v>38</v>
      </c>
      <c r="F208" s="310"/>
      <c r="G208" s="387"/>
      <c r="H208" s="310"/>
      <c r="I208" s="310"/>
      <c r="J208" s="310"/>
      <c r="K208" s="310"/>
      <c r="L208" s="310"/>
      <c r="M208" s="310"/>
      <c r="N208" s="310"/>
      <c r="O208" s="310"/>
      <c r="P208" s="309"/>
      <c r="Q208" s="309"/>
      <c r="R208" s="320" t="s">
        <v>469</v>
      </c>
      <c r="S208" s="306">
        <v>1</v>
      </c>
      <c r="T208" s="573">
        <v>0</v>
      </c>
      <c r="U208" s="755" t="s">
        <v>1392</v>
      </c>
    </row>
    <row r="209" spans="1:21" ht="144" customHeight="1">
      <c r="A209" s="922"/>
      <c r="B209" s="319">
        <v>4</v>
      </c>
      <c r="C209" s="321" t="s">
        <v>62</v>
      </c>
      <c r="D209" s="251">
        <v>2020</v>
      </c>
      <c r="E209" s="303" t="s">
        <v>38</v>
      </c>
      <c r="F209" s="310"/>
      <c r="G209" s="387"/>
      <c r="H209" s="310"/>
      <c r="I209" s="310"/>
      <c r="J209" s="310"/>
      <c r="K209" s="310"/>
      <c r="L209" s="310"/>
      <c r="M209" s="310"/>
      <c r="N209" s="310"/>
      <c r="O209" s="310"/>
      <c r="P209" s="309"/>
      <c r="Q209" s="309"/>
      <c r="R209" s="320" t="s">
        <v>63</v>
      </c>
      <c r="S209" s="306">
        <v>1</v>
      </c>
      <c r="T209" s="573">
        <v>0</v>
      </c>
      <c r="U209" s="755" t="s">
        <v>1392</v>
      </c>
    </row>
    <row r="210" spans="1:21" ht="15.75">
      <c r="A210" s="322"/>
      <c r="B210" s="323"/>
      <c r="C210" s="324" t="s">
        <v>601</v>
      </c>
      <c r="D210" s="325"/>
      <c r="E210" s="325"/>
      <c r="F210" s="326">
        <f>H210+J210+L210+N210+P210</f>
        <v>4500</v>
      </c>
      <c r="G210" s="326">
        <f>I210+K210+M210+O210+Q210</f>
        <v>2360.1039999999998</v>
      </c>
      <c r="H210" s="326">
        <f>SUM(H195:H209)</f>
        <v>0</v>
      </c>
      <c r="I210" s="326">
        <f t="shared" ref="I210:Q210" si="24">SUM(I195:I209)</f>
        <v>0</v>
      </c>
      <c r="J210" s="326">
        <f t="shared" si="24"/>
        <v>0</v>
      </c>
      <c r="K210" s="326">
        <f t="shared" si="24"/>
        <v>0</v>
      </c>
      <c r="L210" s="326">
        <f t="shared" si="24"/>
        <v>350</v>
      </c>
      <c r="M210" s="326">
        <f t="shared" si="24"/>
        <v>12.1</v>
      </c>
      <c r="N210" s="326">
        <f t="shared" si="24"/>
        <v>0</v>
      </c>
      <c r="O210" s="326">
        <f t="shared" si="24"/>
        <v>0</v>
      </c>
      <c r="P210" s="326">
        <f t="shared" si="24"/>
        <v>4150</v>
      </c>
      <c r="Q210" s="326">
        <f t="shared" si="24"/>
        <v>2348.0039999999999</v>
      </c>
      <c r="R210" s="325"/>
      <c r="S210" s="327"/>
      <c r="T210" s="19"/>
      <c r="U210" s="755"/>
    </row>
    <row r="211" spans="1:21" ht="15.75" customHeight="1">
      <c r="A211" s="852" t="s">
        <v>466</v>
      </c>
      <c r="B211" s="853"/>
      <c r="C211" s="853"/>
      <c r="D211" s="853"/>
      <c r="E211" s="853"/>
      <c r="F211" s="853"/>
      <c r="G211" s="853"/>
      <c r="H211" s="853"/>
      <c r="I211" s="853"/>
      <c r="J211" s="853"/>
      <c r="K211" s="853"/>
      <c r="L211" s="853"/>
      <c r="M211" s="853"/>
      <c r="N211" s="853"/>
      <c r="O211" s="853"/>
      <c r="P211" s="853"/>
      <c r="Q211" s="853"/>
      <c r="R211" s="853"/>
      <c r="S211" s="854"/>
      <c r="T211" s="19"/>
      <c r="U211" s="755"/>
    </row>
    <row r="212" spans="1:21" ht="66.75" customHeight="1">
      <c r="A212" s="809" t="s">
        <v>883</v>
      </c>
      <c r="B212" s="64">
        <v>1</v>
      </c>
      <c r="C212" s="65" t="s">
        <v>467</v>
      </c>
      <c r="D212" s="47">
        <v>2020</v>
      </c>
      <c r="E212" s="34" t="s">
        <v>45</v>
      </c>
      <c r="F212" s="225">
        <f>H212+J212+L212+N212++++++++P212</f>
        <v>20</v>
      </c>
      <c r="G212" s="694">
        <f>I212+K212+M212+O212+Q212</f>
        <v>0</v>
      </c>
      <c r="H212" s="226"/>
      <c r="I212" s="226"/>
      <c r="J212" s="226"/>
      <c r="K212" s="227"/>
      <c r="L212" s="119">
        <v>10</v>
      </c>
      <c r="M212" s="119"/>
      <c r="N212" s="694">
        <v>10</v>
      </c>
      <c r="O212" s="648"/>
      <c r="P212" s="226"/>
      <c r="Q212" s="226"/>
      <c r="R212" s="14" t="s">
        <v>104</v>
      </c>
      <c r="S212" s="47">
        <v>2</v>
      </c>
      <c r="T212" s="577">
        <v>0</v>
      </c>
      <c r="U212" s="755" t="s">
        <v>1394</v>
      </c>
    </row>
    <row r="213" spans="1:21" ht="78" customHeight="1">
      <c r="A213" s="829"/>
      <c r="B213" s="47">
        <v>2</v>
      </c>
      <c r="C213" s="66" t="s">
        <v>1033</v>
      </c>
      <c r="D213" s="47">
        <v>2020</v>
      </c>
      <c r="E213" s="34" t="s">
        <v>45</v>
      </c>
      <c r="F213" s="225">
        <f t="shared" ref="F213:F215" si="25">H213+J213+L213+N213++++++++P213</f>
        <v>50</v>
      </c>
      <c r="G213" s="694">
        <f t="shared" ref="G213:G215" si="26">I213+K213+M213+O213+Q213</f>
        <v>0</v>
      </c>
      <c r="H213" s="227"/>
      <c r="I213" s="227"/>
      <c r="J213" s="227"/>
      <c r="K213" s="227"/>
      <c r="L213" s="119">
        <v>50</v>
      </c>
      <c r="M213" s="119"/>
      <c r="N213" s="227"/>
      <c r="O213" s="649"/>
      <c r="P213" s="227"/>
      <c r="Q213" s="227"/>
      <c r="R213" s="14" t="s">
        <v>64</v>
      </c>
      <c r="S213" s="47">
        <v>500</v>
      </c>
      <c r="T213" s="577">
        <v>0</v>
      </c>
      <c r="U213" s="755" t="s">
        <v>1688</v>
      </c>
    </row>
    <row r="214" spans="1:21" ht="63">
      <c r="A214" s="829"/>
      <c r="B214" s="47">
        <v>3</v>
      </c>
      <c r="C214" s="169" t="s">
        <v>885</v>
      </c>
      <c r="D214" s="47">
        <v>2020</v>
      </c>
      <c r="E214" s="14" t="s">
        <v>884</v>
      </c>
      <c r="F214" s="225">
        <f t="shared" si="25"/>
        <v>100</v>
      </c>
      <c r="G214" s="694">
        <f t="shared" si="26"/>
        <v>0</v>
      </c>
      <c r="H214" s="227"/>
      <c r="I214" s="227"/>
      <c r="J214" s="227"/>
      <c r="K214" s="227"/>
      <c r="L214" s="630">
        <v>100</v>
      </c>
      <c r="M214" s="630"/>
      <c r="N214" s="227"/>
      <c r="O214" s="649"/>
      <c r="P214" s="227"/>
      <c r="Q214" s="227"/>
      <c r="R214" s="14" t="s">
        <v>104</v>
      </c>
      <c r="S214" s="47">
        <v>1</v>
      </c>
      <c r="T214" s="577">
        <v>0</v>
      </c>
      <c r="U214" s="755" t="s">
        <v>1394</v>
      </c>
    </row>
    <row r="215" spans="1:21" ht="63">
      <c r="A215" s="810"/>
      <c r="B215" s="47">
        <v>4</v>
      </c>
      <c r="C215" s="169" t="s">
        <v>728</v>
      </c>
      <c r="D215" s="47">
        <v>2020</v>
      </c>
      <c r="E215" s="14" t="s">
        <v>884</v>
      </c>
      <c r="F215" s="225">
        <f t="shared" si="25"/>
        <v>50</v>
      </c>
      <c r="G215" s="694">
        <f t="shared" si="26"/>
        <v>0</v>
      </c>
      <c r="H215" s="227"/>
      <c r="I215" s="227"/>
      <c r="J215" s="227"/>
      <c r="K215" s="227"/>
      <c r="L215" s="630">
        <v>50</v>
      </c>
      <c r="M215" s="630"/>
      <c r="N215" s="227"/>
      <c r="O215" s="649"/>
      <c r="P215" s="227"/>
      <c r="Q215" s="227"/>
      <c r="R215" s="14" t="s">
        <v>104</v>
      </c>
      <c r="S215" s="47">
        <v>1</v>
      </c>
      <c r="T215" s="577">
        <v>0</v>
      </c>
      <c r="U215" s="755" t="s">
        <v>1394</v>
      </c>
    </row>
    <row r="216" spans="1:21" ht="15.75">
      <c r="A216" s="68"/>
      <c r="B216" s="67"/>
      <c r="C216" s="71" t="s">
        <v>337</v>
      </c>
      <c r="D216" s="15"/>
      <c r="E216" s="17"/>
      <c r="F216" s="120">
        <f>SUM(F212:F215)</f>
        <v>220</v>
      </c>
      <c r="G216" s="120">
        <f>SUM(G212:G215)</f>
        <v>0</v>
      </c>
      <c r="H216" s="120">
        <f>SUM(H212:H215)</f>
        <v>0</v>
      </c>
      <c r="I216" s="120">
        <f t="shared" ref="I216:Q216" si="27">SUM(I212:I215)</f>
        <v>0</v>
      </c>
      <c r="J216" s="120">
        <f t="shared" si="27"/>
        <v>0</v>
      </c>
      <c r="K216" s="120">
        <f t="shared" si="27"/>
        <v>0</v>
      </c>
      <c r="L216" s="120">
        <f t="shared" si="27"/>
        <v>210</v>
      </c>
      <c r="M216" s="120">
        <f t="shared" si="27"/>
        <v>0</v>
      </c>
      <c r="N216" s="120">
        <f t="shared" si="27"/>
        <v>10</v>
      </c>
      <c r="O216" s="120">
        <f t="shared" si="27"/>
        <v>0</v>
      </c>
      <c r="P216" s="120">
        <f t="shared" si="27"/>
        <v>0</v>
      </c>
      <c r="Q216" s="120">
        <f t="shared" si="27"/>
        <v>0</v>
      </c>
      <c r="R216" s="69"/>
      <c r="S216" s="70"/>
      <c r="T216" s="16"/>
      <c r="U216" s="755"/>
    </row>
    <row r="217" spans="1:21" ht="15.75" customHeight="1">
      <c r="A217" s="830" t="s">
        <v>65</v>
      </c>
      <c r="B217" s="831"/>
      <c r="C217" s="831"/>
      <c r="D217" s="831"/>
      <c r="E217" s="831"/>
      <c r="F217" s="831"/>
      <c r="G217" s="831"/>
      <c r="H217" s="831"/>
      <c r="I217" s="831"/>
      <c r="J217" s="831"/>
      <c r="K217" s="831"/>
      <c r="L217" s="831"/>
      <c r="M217" s="831"/>
      <c r="N217" s="831"/>
      <c r="O217" s="831"/>
      <c r="P217" s="831"/>
      <c r="Q217" s="831"/>
      <c r="R217" s="831"/>
      <c r="S217" s="832"/>
      <c r="T217" s="19"/>
      <c r="U217" s="755"/>
    </row>
    <row r="218" spans="1:21" ht="15.75" customHeight="1">
      <c r="A218" s="856" t="s">
        <v>470</v>
      </c>
      <c r="B218" s="840"/>
      <c r="C218" s="840"/>
      <c r="D218" s="840"/>
      <c r="E218" s="840"/>
      <c r="F218" s="840"/>
      <c r="G218" s="840"/>
      <c r="H218" s="840"/>
      <c r="I218" s="840"/>
      <c r="J218" s="840"/>
      <c r="K218" s="840"/>
      <c r="L218" s="840"/>
      <c r="M218" s="840"/>
      <c r="N218" s="840"/>
      <c r="O218" s="840"/>
      <c r="P218" s="840"/>
      <c r="Q218" s="840"/>
      <c r="R218" s="840"/>
      <c r="S218" s="857"/>
      <c r="T218" s="19"/>
      <c r="U218" s="755"/>
    </row>
    <row r="219" spans="1:21" ht="99.75" customHeight="1">
      <c r="A219" s="328" t="s">
        <v>730</v>
      </c>
      <c r="B219" s="253">
        <v>1</v>
      </c>
      <c r="C219" s="19" t="s">
        <v>732</v>
      </c>
      <c r="D219" s="253">
        <v>2020</v>
      </c>
      <c r="E219" s="253" t="s">
        <v>187</v>
      </c>
      <c r="F219" s="39">
        <f>SUM(H219:P219)</f>
        <v>100</v>
      </c>
      <c r="G219" s="39">
        <f>I219+K219+M219+O219+Q219</f>
        <v>0</v>
      </c>
      <c r="H219" s="39"/>
      <c r="I219" s="39"/>
      <c r="J219" s="631"/>
      <c r="K219" s="631"/>
      <c r="L219" s="39">
        <v>100</v>
      </c>
      <c r="M219" s="39">
        <v>0</v>
      </c>
      <c r="N219" s="168"/>
      <c r="O219" s="540"/>
      <c r="P219" s="253"/>
      <c r="Q219" s="540"/>
      <c r="R219" s="253" t="s">
        <v>731</v>
      </c>
      <c r="S219" s="253">
        <v>3</v>
      </c>
      <c r="T219" s="577">
        <v>1</v>
      </c>
      <c r="U219" s="755" t="s">
        <v>1712</v>
      </c>
    </row>
    <row r="220" spans="1:21" ht="254.25" customHeight="1">
      <c r="A220" s="850" t="s">
        <v>339</v>
      </c>
      <c r="B220" s="170" t="s">
        <v>67</v>
      </c>
      <c r="C220" s="250" t="s">
        <v>340</v>
      </c>
      <c r="D220" s="251">
        <v>2020</v>
      </c>
      <c r="E220" s="251" t="s">
        <v>154</v>
      </c>
      <c r="F220" s="171">
        <f>SUM(H220:P220)</f>
        <v>215</v>
      </c>
      <c r="G220" s="39">
        <f t="shared" ref="G220:G242" si="28">I220+K220+M220+O220+Q220</f>
        <v>15</v>
      </c>
      <c r="H220" s="171"/>
      <c r="I220" s="171"/>
      <c r="J220" s="171"/>
      <c r="K220" s="171"/>
      <c r="L220" s="171">
        <v>200</v>
      </c>
      <c r="M220" s="171">
        <v>15</v>
      </c>
      <c r="N220" s="651"/>
      <c r="O220" s="171"/>
      <c r="P220" s="171"/>
      <c r="Q220" s="558"/>
      <c r="R220" s="172" t="s">
        <v>341</v>
      </c>
      <c r="S220" s="253">
        <v>5</v>
      </c>
      <c r="T220" s="540">
        <v>5</v>
      </c>
      <c r="U220" s="755" t="s">
        <v>1395</v>
      </c>
    </row>
    <row r="221" spans="1:21" ht="83.25" customHeight="1">
      <c r="A221" s="851"/>
      <c r="B221" s="811">
        <v>2</v>
      </c>
      <c r="C221" s="814" t="s">
        <v>748</v>
      </c>
      <c r="D221" s="817">
        <v>2020</v>
      </c>
      <c r="E221" s="303" t="s">
        <v>154</v>
      </c>
      <c r="F221" s="329">
        <f>SUM(H221:P221)</f>
        <v>900</v>
      </c>
      <c r="G221" s="39">
        <f t="shared" si="28"/>
        <v>300</v>
      </c>
      <c r="H221" s="652"/>
      <c r="I221" s="652"/>
      <c r="J221" s="652"/>
      <c r="K221" s="652"/>
      <c r="L221" s="329">
        <v>600</v>
      </c>
      <c r="M221" s="329">
        <v>300</v>
      </c>
      <c r="N221" s="652"/>
      <c r="O221" s="329"/>
      <c r="P221" s="329"/>
      <c r="Q221" s="559"/>
      <c r="R221" s="330" t="s">
        <v>182</v>
      </c>
      <c r="S221" s="253">
        <v>25</v>
      </c>
      <c r="T221" s="540">
        <v>23</v>
      </c>
      <c r="U221" s="755" t="s">
        <v>1713</v>
      </c>
    </row>
    <row r="222" spans="1:21" ht="47.25">
      <c r="A222" s="851"/>
      <c r="B222" s="812"/>
      <c r="C222" s="815"/>
      <c r="D222" s="818"/>
      <c r="E222" s="303" t="s">
        <v>351</v>
      </c>
      <c r="F222" s="329">
        <f>L222</f>
        <v>180</v>
      </c>
      <c r="G222" s="39">
        <f t="shared" si="28"/>
        <v>63.485999999999997</v>
      </c>
      <c r="H222" s="329"/>
      <c r="I222" s="329"/>
      <c r="J222" s="329"/>
      <c r="K222" s="329"/>
      <c r="L222" s="329">
        <v>180</v>
      </c>
      <c r="M222" s="329">
        <v>63.485999999999997</v>
      </c>
      <c r="N222" s="652"/>
      <c r="O222" s="329"/>
      <c r="P222" s="329"/>
      <c r="Q222" s="559"/>
      <c r="R222" s="330" t="s">
        <v>182</v>
      </c>
      <c r="S222" s="253">
        <v>13</v>
      </c>
      <c r="T222" s="540">
        <v>3</v>
      </c>
      <c r="U222" s="755" t="s">
        <v>1664</v>
      </c>
    </row>
    <row r="223" spans="1:21" ht="63">
      <c r="A223" s="851"/>
      <c r="B223" s="812"/>
      <c r="C223" s="815"/>
      <c r="D223" s="818"/>
      <c r="E223" s="303" t="s">
        <v>29</v>
      </c>
      <c r="F223" s="329">
        <f>L223</f>
        <v>100</v>
      </c>
      <c r="G223" s="39">
        <f t="shared" si="28"/>
        <v>0</v>
      </c>
      <c r="H223" s="329"/>
      <c r="I223" s="329"/>
      <c r="J223" s="329"/>
      <c r="K223" s="329"/>
      <c r="L223" s="329">
        <v>100</v>
      </c>
      <c r="M223" s="329"/>
      <c r="N223" s="652"/>
      <c r="O223" s="329"/>
      <c r="P223" s="329"/>
      <c r="Q223" s="559"/>
      <c r="R223" s="330" t="s">
        <v>182</v>
      </c>
      <c r="S223" s="253">
        <v>10</v>
      </c>
      <c r="T223" s="540">
        <v>0</v>
      </c>
      <c r="U223" s="755" t="s">
        <v>1688</v>
      </c>
    </row>
    <row r="224" spans="1:21" ht="63">
      <c r="A224" s="851"/>
      <c r="B224" s="813"/>
      <c r="C224" s="816"/>
      <c r="D224" s="819"/>
      <c r="E224" s="303" t="s">
        <v>397</v>
      </c>
      <c r="F224" s="329">
        <f>L224</f>
        <v>300</v>
      </c>
      <c r="G224" s="39">
        <f t="shared" si="28"/>
        <v>0</v>
      </c>
      <c r="H224" s="329"/>
      <c r="I224" s="329"/>
      <c r="J224" s="329"/>
      <c r="K224" s="329"/>
      <c r="L224" s="329">
        <v>300</v>
      </c>
      <c r="M224" s="329"/>
      <c r="N224" s="652"/>
      <c r="O224" s="329"/>
      <c r="P224" s="329"/>
      <c r="Q224" s="559"/>
      <c r="R224" s="330" t="s">
        <v>182</v>
      </c>
      <c r="S224" s="253">
        <v>13</v>
      </c>
      <c r="T224" s="14" t="s">
        <v>1285</v>
      </c>
      <c r="U224" s="755" t="s">
        <v>1714</v>
      </c>
    </row>
    <row r="225" spans="1:24" ht="66" customHeight="1">
      <c r="A225" s="847"/>
      <c r="B225" s="300">
        <v>3</v>
      </c>
      <c r="C225" s="288" t="s">
        <v>342</v>
      </c>
      <c r="D225" s="289">
        <v>2020</v>
      </c>
      <c r="E225" s="303" t="s">
        <v>349</v>
      </c>
      <c r="F225" s="331">
        <v>0</v>
      </c>
      <c r="G225" s="39">
        <f t="shared" si="28"/>
        <v>0</v>
      </c>
      <c r="H225" s="331"/>
      <c r="I225" s="331"/>
      <c r="J225" s="331"/>
      <c r="K225" s="331"/>
      <c r="L225" s="331">
        <v>0</v>
      </c>
      <c r="M225" s="653"/>
      <c r="N225" s="653"/>
      <c r="O225" s="331"/>
      <c r="P225" s="331"/>
      <c r="Q225" s="331"/>
      <c r="R225" s="289" t="s">
        <v>343</v>
      </c>
      <c r="S225" s="173">
        <v>25</v>
      </c>
      <c r="T225" s="14" t="s">
        <v>1285</v>
      </c>
      <c r="U225" s="755" t="s">
        <v>1394</v>
      </c>
    </row>
    <row r="226" spans="1:24" ht="115.5" customHeight="1">
      <c r="A226" s="809" t="s">
        <v>66</v>
      </c>
      <c r="B226" s="370">
        <v>1</v>
      </c>
      <c r="C226" s="371" t="s">
        <v>344</v>
      </c>
      <c r="D226" s="372">
        <v>2020</v>
      </c>
      <c r="E226" s="386" t="s">
        <v>345</v>
      </c>
      <c r="F226" s="396">
        <v>0</v>
      </c>
      <c r="G226" s="39">
        <f t="shared" si="28"/>
        <v>0</v>
      </c>
      <c r="H226" s="396"/>
      <c r="I226" s="396"/>
      <c r="J226" s="396"/>
      <c r="K226" s="396"/>
      <c r="L226" s="396">
        <v>0</v>
      </c>
      <c r="M226" s="654"/>
      <c r="N226" s="654"/>
      <c r="O226" s="396"/>
      <c r="P226" s="396"/>
      <c r="Q226" s="396"/>
      <c r="R226" s="372" t="s">
        <v>104</v>
      </c>
      <c r="S226" s="397">
        <v>5</v>
      </c>
      <c r="T226" s="14" t="s">
        <v>91</v>
      </c>
      <c r="U226" s="755" t="s">
        <v>1396</v>
      </c>
    </row>
    <row r="227" spans="1:24" ht="127.5" customHeight="1">
      <c r="A227" s="810"/>
      <c r="B227" s="391">
        <v>2</v>
      </c>
      <c r="C227" s="392" t="s">
        <v>346</v>
      </c>
      <c r="D227" s="393">
        <v>2020</v>
      </c>
      <c r="E227" s="380" t="s">
        <v>187</v>
      </c>
      <c r="F227" s="716">
        <v>60</v>
      </c>
      <c r="G227" s="717">
        <f t="shared" si="28"/>
        <v>57.103000000000002</v>
      </c>
      <c r="H227" s="716"/>
      <c r="I227" s="716"/>
      <c r="J227" s="716"/>
      <c r="K227" s="716"/>
      <c r="L227" s="716">
        <v>60</v>
      </c>
      <c r="M227" s="716">
        <v>57.103000000000002</v>
      </c>
      <c r="N227" s="655"/>
      <c r="O227" s="394"/>
      <c r="P227" s="394"/>
      <c r="Q227" s="394"/>
      <c r="R227" s="393" t="s">
        <v>104</v>
      </c>
      <c r="S227" s="395">
        <v>1</v>
      </c>
      <c r="T227" s="14" t="s">
        <v>88</v>
      </c>
      <c r="U227" s="755" t="s">
        <v>1397</v>
      </c>
    </row>
    <row r="228" spans="1:24" ht="102" customHeight="1">
      <c r="A228" s="254" t="s">
        <v>886</v>
      </c>
      <c r="B228" s="38" t="s">
        <v>67</v>
      </c>
      <c r="C228" s="19" t="s">
        <v>347</v>
      </c>
      <c r="D228" s="47">
        <v>2020</v>
      </c>
      <c r="E228" s="204" t="s">
        <v>348</v>
      </c>
      <c r="F228" s="39">
        <f>L228</f>
        <v>1267</v>
      </c>
      <c r="G228" s="39">
        <f t="shared" si="28"/>
        <v>1056.5999999999999</v>
      </c>
      <c r="H228" s="39"/>
      <c r="I228" s="39"/>
      <c r="J228" s="39"/>
      <c r="K228" s="39"/>
      <c r="L228" s="39">
        <v>1267</v>
      </c>
      <c r="M228" s="39">
        <v>1056.5999999999999</v>
      </c>
      <c r="N228" s="650"/>
      <c r="O228" s="650"/>
      <c r="P228" s="39"/>
      <c r="Q228" s="39"/>
      <c r="R228" s="253" t="s">
        <v>593</v>
      </c>
      <c r="S228" s="253">
        <v>14</v>
      </c>
      <c r="T228" s="38" t="s">
        <v>309</v>
      </c>
      <c r="U228" s="755" t="s">
        <v>1398</v>
      </c>
      <c r="V228" s="94"/>
      <c r="W228" s="94"/>
      <c r="X228" s="94"/>
    </row>
    <row r="229" spans="1:24" ht="243" customHeight="1">
      <c r="A229" s="248" t="s">
        <v>887</v>
      </c>
      <c r="B229" s="47">
        <v>1</v>
      </c>
      <c r="C229" s="19" t="s">
        <v>350</v>
      </c>
      <c r="D229" s="253">
        <v>2020</v>
      </c>
      <c r="E229" s="42" t="s">
        <v>351</v>
      </c>
      <c r="F229" s="190">
        <v>64</v>
      </c>
      <c r="G229" s="39">
        <f t="shared" si="28"/>
        <v>24.274000000000001</v>
      </c>
      <c r="H229" s="197"/>
      <c r="I229" s="197"/>
      <c r="J229" s="197"/>
      <c r="K229" s="197"/>
      <c r="L229" s="190">
        <v>64</v>
      </c>
      <c r="M229" s="190">
        <v>24.274000000000001</v>
      </c>
      <c r="N229" s="197"/>
      <c r="O229" s="197"/>
      <c r="P229" s="253"/>
      <c r="Q229" s="540"/>
      <c r="R229" s="253" t="s">
        <v>1034</v>
      </c>
      <c r="S229" s="253">
        <v>8</v>
      </c>
      <c r="T229" s="38" t="s">
        <v>317</v>
      </c>
      <c r="U229" s="755" t="s">
        <v>1715</v>
      </c>
      <c r="V229" s="94"/>
      <c r="W229" s="94"/>
      <c r="X229" s="94"/>
    </row>
    <row r="230" spans="1:24" ht="52.5" customHeight="1">
      <c r="A230" s="248" t="s">
        <v>888</v>
      </c>
      <c r="B230" s="47">
        <v>1</v>
      </c>
      <c r="C230" s="19" t="s">
        <v>352</v>
      </c>
      <c r="D230" s="253">
        <v>2020</v>
      </c>
      <c r="E230" s="42" t="s">
        <v>351</v>
      </c>
      <c r="F230" s="190">
        <v>50</v>
      </c>
      <c r="G230" s="39">
        <f t="shared" si="28"/>
        <v>3.3</v>
      </c>
      <c r="H230" s="197"/>
      <c r="I230" s="197"/>
      <c r="J230" s="197"/>
      <c r="K230" s="197"/>
      <c r="L230" s="190">
        <v>50</v>
      </c>
      <c r="M230" s="190">
        <v>3.3</v>
      </c>
      <c r="N230" s="197"/>
      <c r="O230" s="197"/>
      <c r="P230" s="253"/>
      <c r="Q230" s="540"/>
      <c r="R230" s="253" t="s">
        <v>353</v>
      </c>
      <c r="S230" s="253">
        <v>5</v>
      </c>
      <c r="T230" s="38" t="s">
        <v>84</v>
      </c>
      <c r="U230" s="755" t="s">
        <v>1399</v>
      </c>
      <c r="V230" s="94"/>
      <c r="W230" s="94"/>
      <c r="X230" s="94"/>
    </row>
    <row r="231" spans="1:24" ht="227.25" customHeight="1">
      <c r="A231" s="19" t="s">
        <v>890</v>
      </c>
      <c r="B231" s="47">
        <v>1</v>
      </c>
      <c r="C231" s="19" t="s">
        <v>744</v>
      </c>
      <c r="D231" s="253">
        <v>2020</v>
      </c>
      <c r="E231" s="42" t="s">
        <v>351</v>
      </c>
      <c r="F231" s="190">
        <f>L231</f>
        <v>35.024000000000001</v>
      </c>
      <c r="G231" s="39">
        <f t="shared" si="28"/>
        <v>12.856</v>
      </c>
      <c r="H231" s="197"/>
      <c r="I231" s="197"/>
      <c r="J231" s="197"/>
      <c r="K231" s="197"/>
      <c r="L231" s="190">
        <v>35.024000000000001</v>
      </c>
      <c r="M231" s="190">
        <v>12.856</v>
      </c>
      <c r="N231" s="197"/>
      <c r="O231" s="197"/>
      <c r="P231" s="253"/>
      <c r="Q231" s="540"/>
      <c r="R231" s="424" t="s">
        <v>1073</v>
      </c>
      <c r="S231" s="253" t="s">
        <v>745</v>
      </c>
      <c r="T231" s="546" t="s">
        <v>1333</v>
      </c>
      <c r="U231" s="755" t="s">
        <v>1400</v>
      </c>
      <c r="V231" s="94"/>
      <c r="W231" s="94"/>
      <c r="X231" s="94"/>
    </row>
    <row r="232" spans="1:24" ht="315" customHeight="1">
      <c r="A232" s="248" t="s">
        <v>891</v>
      </c>
      <c r="B232" s="47">
        <v>1</v>
      </c>
      <c r="C232" s="19" t="s">
        <v>354</v>
      </c>
      <c r="D232" s="253">
        <v>2020</v>
      </c>
      <c r="E232" s="42" t="s">
        <v>351</v>
      </c>
      <c r="F232" s="190">
        <v>61.1</v>
      </c>
      <c r="G232" s="39">
        <f t="shared" si="28"/>
        <v>7.1630000000000003</v>
      </c>
      <c r="H232" s="197"/>
      <c r="I232" s="197"/>
      <c r="J232" s="197"/>
      <c r="K232" s="197"/>
      <c r="L232" s="190">
        <v>61.1</v>
      </c>
      <c r="M232" s="190">
        <v>7.1630000000000003</v>
      </c>
      <c r="N232" s="197"/>
      <c r="O232" s="197"/>
      <c r="P232" s="253"/>
      <c r="Q232" s="540"/>
      <c r="R232" s="253" t="s">
        <v>889</v>
      </c>
      <c r="S232" s="253">
        <v>5</v>
      </c>
      <c r="T232" s="38" t="s">
        <v>262</v>
      </c>
      <c r="U232" s="755" t="s">
        <v>1524</v>
      </c>
      <c r="V232" s="94"/>
      <c r="W232" s="94"/>
      <c r="X232" s="94"/>
    </row>
    <row r="233" spans="1:24" ht="94.5">
      <c r="A233" s="845" t="s">
        <v>1080</v>
      </c>
      <c r="B233" s="427">
        <v>1</v>
      </c>
      <c r="C233" s="156" t="s">
        <v>1083</v>
      </c>
      <c r="D233" s="155">
        <v>2020</v>
      </c>
      <c r="E233" s="155" t="s">
        <v>154</v>
      </c>
      <c r="F233" s="429">
        <f>H233+J233+L233+N233+P233</f>
        <v>50</v>
      </c>
      <c r="G233" s="717">
        <f t="shared" si="28"/>
        <v>0</v>
      </c>
      <c r="H233" s="197"/>
      <c r="I233" s="197"/>
      <c r="J233" s="197"/>
      <c r="K233" s="197"/>
      <c r="L233" s="190">
        <v>50</v>
      </c>
      <c r="M233" s="190">
        <v>0</v>
      </c>
      <c r="N233" s="197"/>
      <c r="O233" s="197"/>
      <c r="P233" s="427"/>
      <c r="Q233" s="540"/>
      <c r="R233" s="427" t="s">
        <v>1084</v>
      </c>
      <c r="S233" s="427">
        <v>1</v>
      </c>
      <c r="T233" s="14">
        <v>0</v>
      </c>
      <c r="U233" s="755" t="s">
        <v>1688</v>
      </c>
      <c r="V233" s="94"/>
      <c r="W233" s="94"/>
      <c r="X233" s="94"/>
    </row>
    <row r="234" spans="1:24" ht="78.75">
      <c r="A234" s="846"/>
      <c r="B234" s="427">
        <v>2</v>
      </c>
      <c r="C234" s="156" t="s">
        <v>1085</v>
      </c>
      <c r="D234" s="155">
        <v>2020</v>
      </c>
      <c r="E234" s="155" t="s">
        <v>154</v>
      </c>
      <c r="F234" s="429">
        <f t="shared" ref="F234:F242" si="29">H234+J234++++++++++++L234+N234+P234</f>
        <v>30</v>
      </c>
      <c r="G234" s="39">
        <f t="shared" si="28"/>
        <v>19.5</v>
      </c>
      <c r="H234" s="42"/>
      <c r="I234" s="42"/>
      <c r="J234" s="42"/>
      <c r="K234" s="42"/>
      <c r="L234" s="190">
        <v>30</v>
      </c>
      <c r="M234" s="190">
        <v>19.5</v>
      </c>
      <c r="N234" s="42"/>
      <c r="O234" s="42"/>
      <c r="P234" s="427"/>
      <c r="Q234" s="540"/>
      <c r="R234" s="427" t="s">
        <v>1086</v>
      </c>
      <c r="S234" s="427">
        <v>20</v>
      </c>
      <c r="T234" s="14" t="s">
        <v>304</v>
      </c>
      <c r="U234" s="755" t="s">
        <v>1665</v>
      </c>
      <c r="V234" s="94"/>
      <c r="W234" s="94"/>
      <c r="X234" s="94"/>
    </row>
    <row r="235" spans="1:24" ht="78.75">
      <c r="A235" s="846"/>
      <c r="B235" s="427">
        <v>3</v>
      </c>
      <c r="C235" s="156" t="s">
        <v>1087</v>
      </c>
      <c r="D235" s="155">
        <v>2020</v>
      </c>
      <c r="E235" s="155" t="s">
        <v>154</v>
      </c>
      <c r="F235" s="429">
        <f t="shared" si="29"/>
        <v>50</v>
      </c>
      <c r="G235" s="39">
        <f t="shared" si="28"/>
        <v>0</v>
      </c>
      <c r="H235" s="42"/>
      <c r="I235" s="42"/>
      <c r="J235" s="42"/>
      <c r="K235" s="42"/>
      <c r="L235" s="190">
        <v>50</v>
      </c>
      <c r="M235" s="190">
        <v>0</v>
      </c>
      <c r="N235" s="42"/>
      <c r="O235" s="42"/>
      <c r="P235" s="427"/>
      <c r="Q235" s="540"/>
      <c r="R235" s="427" t="s">
        <v>1088</v>
      </c>
      <c r="S235" s="427">
        <v>1</v>
      </c>
      <c r="T235" s="14">
        <v>0</v>
      </c>
      <c r="U235" s="755" t="s">
        <v>1688</v>
      </c>
      <c r="V235" s="94"/>
      <c r="W235" s="94"/>
      <c r="X235" s="94"/>
    </row>
    <row r="236" spans="1:24" ht="94.5">
      <c r="A236" s="847"/>
      <c r="B236" s="592">
        <v>4</v>
      </c>
      <c r="C236" s="156" t="s">
        <v>1090</v>
      </c>
      <c r="D236" s="155">
        <v>2020</v>
      </c>
      <c r="E236" s="155" t="s">
        <v>154</v>
      </c>
      <c r="F236" s="31">
        <f>H236+J236+L236+N236+P236</f>
        <v>100</v>
      </c>
      <c r="G236" s="39">
        <f t="shared" si="28"/>
        <v>0</v>
      </c>
      <c r="H236" s="42"/>
      <c r="I236" s="197"/>
      <c r="J236" s="197"/>
      <c r="K236" s="197"/>
      <c r="L236" s="190">
        <v>100</v>
      </c>
      <c r="M236" s="190">
        <v>0</v>
      </c>
      <c r="N236" s="197"/>
      <c r="O236" s="42"/>
      <c r="P236" s="592"/>
      <c r="Q236" s="592"/>
      <c r="R236" s="592" t="s">
        <v>1091</v>
      </c>
      <c r="S236" s="592">
        <v>1</v>
      </c>
      <c r="T236" s="14">
        <v>0</v>
      </c>
      <c r="U236" s="755" t="s">
        <v>1688</v>
      </c>
      <c r="V236" s="94"/>
      <c r="W236" s="94"/>
      <c r="X236" s="94"/>
    </row>
    <row r="237" spans="1:24" ht="99" customHeight="1">
      <c r="A237" s="156" t="s">
        <v>1092</v>
      </c>
      <c r="B237" s="427">
        <v>1</v>
      </c>
      <c r="C237" s="156" t="s">
        <v>1093</v>
      </c>
      <c r="D237" s="155">
        <v>2020</v>
      </c>
      <c r="E237" s="155" t="s">
        <v>1077</v>
      </c>
      <c r="F237" s="31">
        <f t="shared" si="29"/>
        <v>40</v>
      </c>
      <c r="G237" s="39">
        <f t="shared" si="28"/>
        <v>0</v>
      </c>
      <c r="H237" s="42"/>
      <c r="I237" s="197"/>
      <c r="J237" s="197"/>
      <c r="K237" s="197"/>
      <c r="L237" s="190">
        <v>40</v>
      </c>
      <c r="M237" s="190">
        <v>0</v>
      </c>
      <c r="N237" s="197"/>
      <c r="O237" s="42"/>
      <c r="P237" s="427"/>
      <c r="Q237" s="540"/>
      <c r="R237" s="427" t="s">
        <v>1094</v>
      </c>
      <c r="S237" s="427">
        <v>20</v>
      </c>
      <c r="T237" s="14" t="s">
        <v>1285</v>
      </c>
      <c r="U237" s="755" t="s">
        <v>1688</v>
      </c>
      <c r="V237" s="94"/>
      <c r="W237" s="94"/>
      <c r="X237" s="94"/>
    </row>
    <row r="238" spans="1:24" ht="66" customHeight="1">
      <c r="A238" s="156" t="s">
        <v>1095</v>
      </c>
      <c r="B238" s="427">
        <v>1</v>
      </c>
      <c r="C238" s="156" t="s">
        <v>1096</v>
      </c>
      <c r="D238" s="155">
        <v>2020</v>
      </c>
      <c r="E238" s="155" t="s">
        <v>826</v>
      </c>
      <c r="F238" s="31">
        <f t="shared" si="29"/>
        <v>150</v>
      </c>
      <c r="G238" s="39">
        <f t="shared" si="28"/>
        <v>0</v>
      </c>
      <c r="H238" s="42"/>
      <c r="I238" s="197"/>
      <c r="J238" s="197"/>
      <c r="K238" s="197"/>
      <c r="L238" s="190">
        <v>150</v>
      </c>
      <c r="M238" s="190">
        <v>0</v>
      </c>
      <c r="N238" s="197"/>
      <c r="O238" s="42"/>
      <c r="P238" s="427"/>
      <c r="Q238" s="540"/>
      <c r="R238" s="427" t="s">
        <v>1105</v>
      </c>
      <c r="S238" s="427">
        <v>2</v>
      </c>
      <c r="T238" s="14">
        <v>0</v>
      </c>
      <c r="U238" s="755" t="s">
        <v>1688</v>
      </c>
      <c r="V238" s="94"/>
      <c r="W238" s="94"/>
      <c r="X238" s="94"/>
    </row>
    <row r="239" spans="1:24" ht="165" customHeight="1">
      <c r="A239" s="848" t="s">
        <v>1109</v>
      </c>
      <c r="B239" s="427">
        <v>1</v>
      </c>
      <c r="C239" s="156" t="s">
        <v>1110</v>
      </c>
      <c r="D239" s="155">
        <v>2020</v>
      </c>
      <c r="E239" s="155" t="s">
        <v>1097</v>
      </c>
      <c r="F239" s="31">
        <f t="shared" si="29"/>
        <v>50</v>
      </c>
      <c r="G239" s="39">
        <f t="shared" si="28"/>
        <v>0</v>
      </c>
      <c r="H239" s="42"/>
      <c r="I239" s="197"/>
      <c r="J239" s="197"/>
      <c r="K239" s="197"/>
      <c r="L239" s="190">
        <v>50</v>
      </c>
      <c r="M239" s="190">
        <v>0</v>
      </c>
      <c r="N239" s="197"/>
      <c r="O239" s="42"/>
      <c r="P239" s="427"/>
      <c r="Q239" s="540"/>
      <c r="R239" s="427" t="s">
        <v>1098</v>
      </c>
      <c r="S239" s="427">
        <v>30</v>
      </c>
      <c r="T239" s="14">
        <v>0</v>
      </c>
      <c r="U239" s="755" t="s">
        <v>1394</v>
      </c>
      <c r="V239" s="94"/>
      <c r="W239" s="94"/>
      <c r="X239" s="94"/>
    </row>
    <row r="240" spans="1:24" ht="99" customHeight="1">
      <c r="A240" s="849"/>
      <c r="B240" s="427">
        <v>2</v>
      </c>
      <c r="C240" s="156" t="s">
        <v>1099</v>
      </c>
      <c r="D240" s="155">
        <v>2020</v>
      </c>
      <c r="E240" s="155" t="s">
        <v>1100</v>
      </c>
      <c r="F240" s="31">
        <f t="shared" si="29"/>
        <v>30</v>
      </c>
      <c r="G240" s="39">
        <f t="shared" si="28"/>
        <v>0</v>
      </c>
      <c r="H240" s="42"/>
      <c r="I240" s="42"/>
      <c r="J240" s="42"/>
      <c r="K240" s="42"/>
      <c r="L240" s="190">
        <v>30</v>
      </c>
      <c r="M240" s="190">
        <v>0</v>
      </c>
      <c r="N240" s="197"/>
      <c r="O240" s="42"/>
      <c r="P240" s="427"/>
      <c r="Q240" s="540"/>
      <c r="R240" s="427" t="s">
        <v>1089</v>
      </c>
      <c r="S240" s="427">
        <v>1000</v>
      </c>
      <c r="T240" s="14">
        <v>0</v>
      </c>
      <c r="U240" s="755" t="s">
        <v>1394</v>
      </c>
      <c r="V240" s="94"/>
      <c r="W240" s="94"/>
      <c r="X240" s="94"/>
    </row>
    <row r="241" spans="1:24" ht="147" customHeight="1">
      <c r="A241" s="156" t="s">
        <v>1101</v>
      </c>
      <c r="B241" s="427">
        <v>1</v>
      </c>
      <c r="C241" s="156" t="s">
        <v>1102</v>
      </c>
      <c r="D241" s="155">
        <v>2020</v>
      </c>
      <c r="E241" s="155" t="s">
        <v>1103</v>
      </c>
      <c r="F241" s="31">
        <f t="shared" si="29"/>
        <v>300</v>
      </c>
      <c r="G241" s="39">
        <f t="shared" si="28"/>
        <v>34.671999999999997</v>
      </c>
      <c r="H241" s="42"/>
      <c r="I241" s="42"/>
      <c r="J241" s="42"/>
      <c r="K241" s="42"/>
      <c r="L241" s="190">
        <v>300</v>
      </c>
      <c r="M241" s="190">
        <v>34.671999999999997</v>
      </c>
      <c r="N241" s="197"/>
      <c r="O241" s="42"/>
      <c r="P241" s="427"/>
      <c r="Q241" s="540"/>
      <c r="R241" s="427" t="s">
        <v>1104</v>
      </c>
      <c r="S241" s="427">
        <v>20</v>
      </c>
      <c r="T241" s="14" t="s">
        <v>317</v>
      </c>
      <c r="U241" s="759" t="s">
        <v>1401</v>
      </c>
      <c r="V241" s="94"/>
      <c r="W241" s="94"/>
      <c r="X241" s="94"/>
    </row>
    <row r="242" spans="1:24" ht="159.75" customHeight="1">
      <c r="A242" s="19" t="s">
        <v>1317</v>
      </c>
      <c r="B242" s="38" t="s">
        <v>67</v>
      </c>
      <c r="C242" s="19" t="s">
        <v>1318</v>
      </c>
      <c r="D242" s="47">
        <v>2020</v>
      </c>
      <c r="E242" s="726" t="s">
        <v>1319</v>
      </c>
      <c r="F242" s="31">
        <f t="shared" si="29"/>
        <v>196.22200000000001</v>
      </c>
      <c r="G242" s="39">
        <f t="shared" si="28"/>
        <v>196.08410000000001</v>
      </c>
      <c r="H242" s="42"/>
      <c r="I242" s="42"/>
      <c r="J242" s="42"/>
      <c r="K242" s="42"/>
      <c r="L242" s="190">
        <v>196.22200000000001</v>
      </c>
      <c r="M242" s="190">
        <v>196.08410000000001</v>
      </c>
      <c r="N242" s="42"/>
      <c r="O242" s="42"/>
      <c r="P242" s="620"/>
      <c r="Q242" s="620"/>
      <c r="R242" s="833" t="s">
        <v>1320</v>
      </c>
      <c r="S242" s="834"/>
      <c r="T242" s="14"/>
      <c r="U242" s="781" t="s">
        <v>1525</v>
      </c>
      <c r="V242" s="780"/>
      <c r="W242" s="94"/>
      <c r="X242" s="94"/>
    </row>
    <row r="243" spans="1:24" ht="15.75">
      <c r="A243" s="16"/>
      <c r="B243" s="15"/>
      <c r="C243" s="16" t="s">
        <v>338</v>
      </c>
      <c r="D243" s="15"/>
      <c r="E243" s="15"/>
      <c r="F243" s="18">
        <f>H243+J243+L243+N243+P243</f>
        <v>4013.346</v>
      </c>
      <c r="G243" s="18">
        <f>I243+K243+M243+O243+Q243</f>
        <v>1790.0380999999998</v>
      </c>
      <c r="H243" s="18">
        <f>SUM(H219:H242)</f>
        <v>0</v>
      </c>
      <c r="I243" s="18">
        <f t="shared" ref="I243:Q243" si="30">SUM(I219:I242)</f>
        <v>0</v>
      </c>
      <c r="J243" s="18">
        <f t="shared" si="30"/>
        <v>0</v>
      </c>
      <c r="K243" s="18">
        <f t="shared" si="30"/>
        <v>0</v>
      </c>
      <c r="L243" s="18">
        <f>SUM(L219:L242)</f>
        <v>4013.346</v>
      </c>
      <c r="M243" s="18">
        <f t="shared" si="30"/>
        <v>1790.0380999999998</v>
      </c>
      <c r="N243" s="18">
        <f t="shared" si="30"/>
        <v>0</v>
      </c>
      <c r="O243" s="18">
        <f t="shared" si="30"/>
        <v>0</v>
      </c>
      <c r="P243" s="18">
        <f t="shared" si="30"/>
        <v>0</v>
      </c>
      <c r="Q243" s="18">
        <f t="shared" si="30"/>
        <v>0</v>
      </c>
      <c r="R243" s="95"/>
      <c r="S243" s="15"/>
      <c r="T243" s="169"/>
      <c r="U243" s="755"/>
    </row>
    <row r="244" spans="1:24" ht="15.75" customHeight="1">
      <c r="A244" s="830" t="s">
        <v>471</v>
      </c>
      <c r="B244" s="831"/>
      <c r="C244" s="831"/>
      <c r="D244" s="831"/>
      <c r="E244" s="831"/>
      <c r="F244" s="831"/>
      <c r="G244" s="831"/>
      <c r="H244" s="831"/>
      <c r="I244" s="831"/>
      <c r="J244" s="831"/>
      <c r="K244" s="831"/>
      <c r="L244" s="831"/>
      <c r="M244" s="831"/>
      <c r="N244" s="831"/>
      <c r="O244" s="831"/>
      <c r="P244" s="831"/>
      <c r="Q244" s="831"/>
      <c r="R244" s="831"/>
      <c r="S244" s="832"/>
      <c r="T244" s="169"/>
      <c r="U244" s="755"/>
    </row>
    <row r="245" spans="1:24" ht="82.5" customHeight="1">
      <c r="A245" s="809" t="s">
        <v>864</v>
      </c>
      <c r="B245" s="34" t="s">
        <v>67</v>
      </c>
      <c r="C245" s="254" t="s">
        <v>649</v>
      </c>
      <c r="D245" s="255">
        <v>2020</v>
      </c>
      <c r="E245" s="255" t="s">
        <v>68</v>
      </c>
      <c r="F245" s="119">
        <f>H245+J245+L245+N245+P245</f>
        <v>9770</v>
      </c>
      <c r="G245" s="119">
        <f>I245+K245+M245+O245+Q245</f>
        <v>0</v>
      </c>
      <c r="H245" s="119">
        <v>0</v>
      </c>
      <c r="I245" s="119"/>
      <c r="J245" s="119">
        <v>0</v>
      </c>
      <c r="K245" s="119"/>
      <c r="L245" s="119">
        <v>9770</v>
      </c>
      <c r="M245" s="119"/>
      <c r="N245" s="119">
        <v>0</v>
      </c>
      <c r="O245" s="119"/>
      <c r="P245" s="119">
        <v>0</v>
      </c>
      <c r="Q245" s="119"/>
      <c r="R245" s="255" t="s">
        <v>1010</v>
      </c>
      <c r="S245" s="255">
        <v>1</v>
      </c>
      <c r="T245" s="14" t="s">
        <v>1285</v>
      </c>
      <c r="U245" s="755" t="s">
        <v>1716</v>
      </c>
    </row>
    <row r="246" spans="1:24" ht="102" customHeight="1">
      <c r="A246" s="810"/>
      <c r="B246" s="34" t="s">
        <v>81</v>
      </c>
      <c r="C246" s="617" t="s">
        <v>1329</v>
      </c>
      <c r="D246" s="618">
        <v>2020</v>
      </c>
      <c r="E246" s="618" t="s">
        <v>68</v>
      </c>
      <c r="F246" s="119">
        <f t="shared" ref="F246:F248" si="31">H246+J246+L246+N246+P246</f>
        <v>400</v>
      </c>
      <c r="G246" s="119">
        <f>I246+K246+M246+O246+Q246</f>
        <v>157.3835</v>
      </c>
      <c r="H246" s="119"/>
      <c r="I246" s="119"/>
      <c r="J246" s="119">
        <v>200</v>
      </c>
      <c r="K246" s="724">
        <v>157.3835</v>
      </c>
      <c r="L246" s="119"/>
      <c r="M246" s="119"/>
      <c r="N246" s="119"/>
      <c r="O246" s="119"/>
      <c r="P246" s="119">
        <v>200</v>
      </c>
      <c r="Q246" s="119"/>
      <c r="R246" s="618" t="s">
        <v>1010</v>
      </c>
      <c r="S246" s="618">
        <v>1</v>
      </c>
      <c r="T246" s="14" t="s">
        <v>67</v>
      </c>
      <c r="U246" s="755" t="s">
        <v>1527</v>
      </c>
    </row>
    <row r="247" spans="1:24" ht="168.75" customHeight="1">
      <c r="A247" s="809" t="s">
        <v>69</v>
      </c>
      <c r="B247" s="34" t="s">
        <v>67</v>
      </c>
      <c r="C247" s="417" t="s">
        <v>1062</v>
      </c>
      <c r="D247" s="255">
        <v>2020</v>
      </c>
      <c r="E247" s="255" t="s">
        <v>68</v>
      </c>
      <c r="F247" s="119">
        <f t="shared" si="31"/>
        <v>4000</v>
      </c>
      <c r="G247" s="119">
        <f t="shared" ref="G247:G248" si="32">I247+K247+M247+O247+Q247</f>
        <v>3183</v>
      </c>
      <c r="H247" s="119">
        <v>0</v>
      </c>
      <c r="I247" s="119"/>
      <c r="J247" s="119">
        <v>0</v>
      </c>
      <c r="K247" s="119"/>
      <c r="L247" s="119">
        <v>4000</v>
      </c>
      <c r="M247" s="119">
        <v>3183</v>
      </c>
      <c r="N247" s="119">
        <v>0</v>
      </c>
      <c r="O247" s="119"/>
      <c r="P247" s="119">
        <v>0</v>
      </c>
      <c r="Q247" s="119"/>
      <c r="R247" s="255" t="s">
        <v>70</v>
      </c>
      <c r="S247" s="255" t="s">
        <v>71</v>
      </c>
      <c r="T247" s="578" t="s">
        <v>71</v>
      </c>
      <c r="U247" s="755" t="s">
        <v>1526</v>
      </c>
    </row>
    <row r="248" spans="1:24" ht="85.5" customHeight="1">
      <c r="A248" s="829"/>
      <c r="B248" s="34" t="s">
        <v>81</v>
      </c>
      <c r="C248" s="254" t="s">
        <v>72</v>
      </c>
      <c r="D248" s="255">
        <v>2020</v>
      </c>
      <c r="E248" s="255" t="s">
        <v>68</v>
      </c>
      <c r="F248" s="119">
        <f t="shared" si="31"/>
        <v>20</v>
      </c>
      <c r="G248" s="119">
        <f t="shared" si="32"/>
        <v>0</v>
      </c>
      <c r="H248" s="119">
        <v>0</v>
      </c>
      <c r="I248" s="119"/>
      <c r="J248" s="119">
        <v>0</v>
      </c>
      <c r="K248" s="119"/>
      <c r="L248" s="119">
        <v>20</v>
      </c>
      <c r="M248" s="119"/>
      <c r="N248" s="119">
        <v>0</v>
      </c>
      <c r="O248" s="119"/>
      <c r="P248" s="119">
        <v>0</v>
      </c>
      <c r="Q248" s="119"/>
      <c r="R248" s="255" t="s">
        <v>73</v>
      </c>
      <c r="S248" s="255">
        <v>2</v>
      </c>
      <c r="T248" s="14" t="s">
        <v>1285</v>
      </c>
      <c r="U248" s="755" t="s">
        <v>1402</v>
      </c>
    </row>
    <row r="249" spans="1:24" ht="15.75">
      <c r="A249" s="254"/>
      <c r="B249" s="35"/>
      <c r="C249" s="37" t="s">
        <v>74</v>
      </c>
      <c r="D249" s="25"/>
      <c r="E249" s="36"/>
      <c r="F249" s="223">
        <f>SUM(F245:F248)</f>
        <v>14190</v>
      </c>
      <c r="G249" s="223">
        <f t="shared" ref="G249:Q249" si="33">SUM(G245:G248)</f>
        <v>3340.3834999999999</v>
      </c>
      <c r="H249" s="223">
        <f t="shared" si="33"/>
        <v>0</v>
      </c>
      <c r="I249" s="223">
        <f t="shared" si="33"/>
        <v>0</v>
      </c>
      <c r="J249" s="223">
        <f t="shared" si="33"/>
        <v>200</v>
      </c>
      <c r="K249" s="223">
        <f t="shared" si="33"/>
        <v>157.3835</v>
      </c>
      <c r="L249" s="223">
        <f t="shared" si="33"/>
        <v>13790</v>
      </c>
      <c r="M249" s="223">
        <f t="shared" si="33"/>
        <v>3183</v>
      </c>
      <c r="N249" s="223">
        <f t="shared" si="33"/>
        <v>0</v>
      </c>
      <c r="O249" s="223">
        <f t="shared" si="33"/>
        <v>0</v>
      </c>
      <c r="P249" s="223">
        <f t="shared" si="33"/>
        <v>200</v>
      </c>
      <c r="Q249" s="223">
        <f t="shared" si="33"/>
        <v>0</v>
      </c>
      <c r="R249" s="37"/>
      <c r="S249" s="25"/>
      <c r="T249" s="169"/>
      <c r="U249" s="755"/>
    </row>
    <row r="250" spans="1:24" ht="15.75" customHeight="1">
      <c r="A250" s="839" t="s">
        <v>472</v>
      </c>
      <c r="B250" s="840"/>
      <c r="C250" s="840"/>
      <c r="D250" s="840"/>
      <c r="E250" s="840"/>
      <c r="F250" s="840"/>
      <c r="G250" s="840"/>
      <c r="H250" s="840"/>
      <c r="I250" s="840"/>
      <c r="J250" s="840"/>
      <c r="K250" s="840"/>
      <c r="L250" s="840"/>
      <c r="M250" s="840"/>
      <c r="N250" s="840"/>
      <c r="O250" s="840"/>
      <c r="P250" s="840"/>
      <c r="Q250" s="840"/>
      <c r="R250" s="840"/>
      <c r="S250" s="840"/>
      <c r="T250" s="841"/>
      <c r="U250" s="755"/>
    </row>
    <row r="251" spans="1:24" ht="78.75">
      <c r="A251" s="863" t="s">
        <v>69</v>
      </c>
      <c r="B251" s="289">
        <v>1</v>
      </c>
      <c r="C251" s="288" t="s">
        <v>650</v>
      </c>
      <c r="D251" s="289">
        <v>2020</v>
      </c>
      <c r="E251" s="294" t="s">
        <v>651</v>
      </c>
      <c r="F251" s="290">
        <f>H251+J251+L251+N251+P251</f>
        <v>200</v>
      </c>
      <c r="G251" s="290">
        <f>I251+K251+M251+O251+Q251</f>
        <v>172</v>
      </c>
      <c r="H251" s="290"/>
      <c r="I251" s="290"/>
      <c r="J251" s="290"/>
      <c r="K251" s="290"/>
      <c r="L251" s="290">
        <v>100</v>
      </c>
      <c r="M251" s="290"/>
      <c r="N251" s="290"/>
      <c r="O251" s="290"/>
      <c r="P251" s="290">
        <v>100</v>
      </c>
      <c r="Q251" s="290">
        <v>172</v>
      </c>
      <c r="R251" s="289" t="s">
        <v>75</v>
      </c>
      <c r="S251" s="332">
        <v>70</v>
      </c>
      <c r="T251" s="14" t="s">
        <v>1330</v>
      </c>
      <c r="U251" s="755" t="s">
        <v>1666</v>
      </c>
    </row>
    <row r="252" spans="1:24" ht="57" customHeight="1">
      <c r="A252" s="864"/>
      <c r="B252" s="289">
        <v>2</v>
      </c>
      <c r="C252" s="288" t="s">
        <v>76</v>
      </c>
      <c r="D252" s="289">
        <v>2020</v>
      </c>
      <c r="E252" s="294" t="s">
        <v>892</v>
      </c>
      <c r="F252" s="290">
        <f>H252+J252+L252+N252+P252</f>
        <v>300</v>
      </c>
      <c r="G252" s="290">
        <f t="shared" ref="G252:G254" si="34">I252+K252+M252+O252+Q252</f>
        <v>314.5</v>
      </c>
      <c r="H252" s="290"/>
      <c r="I252" s="290"/>
      <c r="J252" s="290"/>
      <c r="K252" s="290"/>
      <c r="L252" s="290"/>
      <c r="M252" s="290"/>
      <c r="N252" s="290"/>
      <c r="O252" s="290"/>
      <c r="P252" s="290">
        <v>300</v>
      </c>
      <c r="Q252" s="290">
        <v>314.5</v>
      </c>
      <c r="R252" s="289" t="s">
        <v>75</v>
      </c>
      <c r="S252" s="332">
        <v>100</v>
      </c>
      <c r="T252" s="14" t="s">
        <v>1331</v>
      </c>
      <c r="U252" s="755" t="s">
        <v>1528</v>
      </c>
    </row>
    <row r="253" spans="1:24" ht="96" customHeight="1">
      <c r="A253" s="864"/>
      <c r="B253" s="289">
        <v>3</v>
      </c>
      <c r="C253" s="288" t="s">
        <v>652</v>
      </c>
      <c r="D253" s="289">
        <v>2020</v>
      </c>
      <c r="E253" s="294" t="s">
        <v>651</v>
      </c>
      <c r="F253" s="290">
        <f>H253+J253+L253+N253+P253</f>
        <v>300</v>
      </c>
      <c r="G253" s="290">
        <f t="shared" si="34"/>
        <v>49.1</v>
      </c>
      <c r="H253" s="290"/>
      <c r="I253" s="290"/>
      <c r="J253" s="290"/>
      <c r="K253" s="290"/>
      <c r="L253" s="290">
        <v>300</v>
      </c>
      <c r="M253" s="290">
        <v>49.1</v>
      </c>
      <c r="N253" s="290"/>
      <c r="O253" s="290"/>
      <c r="P253" s="290"/>
      <c r="Q253" s="290"/>
      <c r="R253" s="289" t="s">
        <v>474</v>
      </c>
      <c r="S253" s="332">
        <v>30</v>
      </c>
      <c r="T253" s="14" t="s">
        <v>313</v>
      </c>
      <c r="U253" s="755" t="s">
        <v>1529</v>
      </c>
    </row>
    <row r="254" spans="1:24" ht="69.75" customHeight="1">
      <c r="A254" s="865"/>
      <c r="B254" s="289">
        <v>4</v>
      </c>
      <c r="C254" s="288" t="s">
        <v>77</v>
      </c>
      <c r="D254" s="289">
        <v>2020</v>
      </c>
      <c r="E254" s="294" t="s">
        <v>651</v>
      </c>
      <c r="F254" s="290">
        <f>H254+J254+L254+N254+P254</f>
        <v>300</v>
      </c>
      <c r="G254" s="290">
        <f t="shared" si="34"/>
        <v>0</v>
      </c>
      <c r="H254" s="290"/>
      <c r="I254" s="290"/>
      <c r="J254" s="290"/>
      <c r="K254" s="290"/>
      <c r="L254" s="290">
        <v>0</v>
      </c>
      <c r="M254" s="290"/>
      <c r="N254" s="290"/>
      <c r="O254" s="290"/>
      <c r="P254" s="290">
        <v>300</v>
      </c>
      <c r="Q254" s="290"/>
      <c r="R254" s="289" t="s">
        <v>474</v>
      </c>
      <c r="S254" s="332">
        <v>5</v>
      </c>
      <c r="T254" s="14" t="s">
        <v>1285</v>
      </c>
      <c r="U254" s="755" t="s">
        <v>1606</v>
      </c>
    </row>
    <row r="255" spans="1:24" ht="15.75">
      <c r="A255" s="398"/>
      <c r="B255" s="372"/>
      <c r="C255" s="399" t="s">
        <v>168</v>
      </c>
      <c r="D255" s="400"/>
      <c r="E255" s="401"/>
      <c r="F255" s="402">
        <f>H255+J255+L255+N255+P255</f>
        <v>1100</v>
      </c>
      <c r="G255" s="402">
        <f>I255+K255+M255+O255+Q255</f>
        <v>535.6</v>
      </c>
      <c r="H255" s="402">
        <f>SUM(H251:H254)</f>
        <v>0</v>
      </c>
      <c r="I255" s="402">
        <f t="shared" ref="I255:Q255" si="35">SUM(I251:I254)</f>
        <v>0</v>
      </c>
      <c r="J255" s="402">
        <f t="shared" si="35"/>
        <v>0</v>
      </c>
      <c r="K255" s="402">
        <f t="shared" si="35"/>
        <v>0</v>
      </c>
      <c r="L255" s="402">
        <f t="shared" si="35"/>
        <v>400</v>
      </c>
      <c r="M255" s="402">
        <f t="shared" si="35"/>
        <v>49.1</v>
      </c>
      <c r="N255" s="402">
        <f t="shared" si="35"/>
        <v>0</v>
      </c>
      <c r="O255" s="402">
        <f t="shared" si="35"/>
        <v>0</v>
      </c>
      <c r="P255" s="402">
        <f t="shared" si="35"/>
        <v>700</v>
      </c>
      <c r="Q255" s="402">
        <f t="shared" si="35"/>
        <v>486.5</v>
      </c>
      <c r="R255" s="399"/>
      <c r="S255" s="403"/>
      <c r="T255" s="169"/>
      <c r="U255" s="755"/>
    </row>
    <row r="256" spans="1:24" ht="15.75" customHeight="1">
      <c r="A256" s="830" t="s">
        <v>78</v>
      </c>
      <c r="B256" s="831"/>
      <c r="C256" s="831"/>
      <c r="D256" s="831"/>
      <c r="E256" s="831"/>
      <c r="F256" s="831"/>
      <c r="G256" s="831"/>
      <c r="H256" s="831"/>
      <c r="I256" s="831"/>
      <c r="J256" s="831"/>
      <c r="K256" s="831"/>
      <c r="L256" s="831"/>
      <c r="M256" s="831"/>
      <c r="N256" s="831"/>
      <c r="O256" s="831"/>
      <c r="P256" s="831"/>
      <c r="Q256" s="831"/>
      <c r="R256" s="831"/>
      <c r="S256" s="831"/>
      <c r="T256" s="832"/>
      <c r="U256" s="755"/>
    </row>
    <row r="257" spans="1:21" ht="15.75" customHeight="1">
      <c r="A257" s="830" t="s">
        <v>733</v>
      </c>
      <c r="B257" s="831"/>
      <c r="C257" s="831"/>
      <c r="D257" s="831"/>
      <c r="E257" s="831"/>
      <c r="F257" s="831"/>
      <c r="G257" s="831"/>
      <c r="H257" s="831"/>
      <c r="I257" s="831"/>
      <c r="J257" s="831"/>
      <c r="K257" s="831"/>
      <c r="L257" s="831"/>
      <c r="M257" s="831"/>
      <c r="N257" s="831"/>
      <c r="O257" s="831"/>
      <c r="P257" s="831"/>
      <c r="Q257" s="831"/>
      <c r="R257" s="831"/>
      <c r="S257" s="831"/>
      <c r="T257" s="832"/>
      <c r="U257" s="755"/>
    </row>
    <row r="258" spans="1:21" ht="112.5" customHeight="1">
      <c r="A258" s="861" t="s">
        <v>893</v>
      </c>
      <c r="B258" s="471">
        <v>1</v>
      </c>
      <c r="C258" s="98" t="s">
        <v>653</v>
      </c>
      <c r="D258" s="97">
        <v>2020</v>
      </c>
      <c r="E258" s="96" t="s">
        <v>397</v>
      </c>
      <c r="F258" s="229">
        <f>H258+J258+L258+N258+P258</f>
        <v>13591.1</v>
      </c>
      <c r="G258" s="229">
        <f>I258+K258+M258+O258+Q258</f>
        <v>13591.1</v>
      </c>
      <c r="H258" s="229">
        <v>13591.1</v>
      </c>
      <c r="I258" s="229">
        <v>13591.1</v>
      </c>
      <c r="J258" s="229"/>
      <c r="K258" s="229"/>
      <c r="L258" s="230"/>
      <c r="M258" s="230"/>
      <c r="N258" s="230"/>
      <c r="O258" s="230"/>
      <c r="P258" s="230"/>
      <c r="Q258" s="230"/>
      <c r="R258" s="96" t="s">
        <v>1035</v>
      </c>
      <c r="S258" s="97">
        <v>200</v>
      </c>
      <c r="T258" s="14" t="s">
        <v>1339</v>
      </c>
      <c r="U258" s="782" t="s">
        <v>1720</v>
      </c>
    </row>
    <row r="259" spans="1:21" ht="111.75" customHeight="1">
      <c r="A259" s="862"/>
      <c r="B259" s="471">
        <v>2</v>
      </c>
      <c r="C259" s="99" t="s">
        <v>398</v>
      </c>
      <c r="D259" s="97">
        <v>2020</v>
      </c>
      <c r="E259" s="96" t="s">
        <v>397</v>
      </c>
      <c r="F259" s="229">
        <f t="shared" ref="F259:F295" si="36">H259+J259+L259+N259+P259</f>
        <v>13094.6</v>
      </c>
      <c r="G259" s="229">
        <f t="shared" ref="G259:G322" si="37">I259+K259+M259+O259+Q259</f>
        <v>13094.6</v>
      </c>
      <c r="H259" s="229">
        <v>13094.6</v>
      </c>
      <c r="I259" s="229">
        <v>13094.6</v>
      </c>
      <c r="J259" s="229"/>
      <c r="K259" s="229"/>
      <c r="L259" s="230"/>
      <c r="M259" s="230"/>
      <c r="N259" s="230"/>
      <c r="O259" s="230"/>
      <c r="P259" s="230"/>
      <c r="Q259" s="230"/>
      <c r="R259" s="96" t="s">
        <v>355</v>
      </c>
      <c r="S259" s="97">
        <v>600</v>
      </c>
      <c r="T259" s="14" t="s">
        <v>1340</v>
      </c>
      <c r="U259" s="755" t="s">
        <v>1717</v>
      </c>
    </row>
    <row r="260" spans="1:21" ht="176.25" customHeight="1">
      <c r="A260" s="862"/>
      <c r="B260" s="471">
        <v>3</v>
      </c>
      <c r="C260" s="104" t="s">
        <v>399</v>
      </c>
      <c r="D260" s="97">
        <v>2020</v>
      </c>
      <c r="E260" s="96" t="s">
        <v>397</v>
      </c>
      <c r="F260" s="229">
        <f t="shared" si="36"/>
        <v>3117.6</v>
      </c>
      <c r="G260" s="229">
        <f t="shared" si="37"/>
        <v>3117.6</v>
      </c>
      <c r="H260" s="229">
        <v>3117.6</v>
      </c>
      <c r="I260" s="229">
        <v>3117.6</v>
      </c>
      <c r="J260" s="229"/>
      <c r="K260" s="229"/>
      <c r="L260" s="230"/>
      <c r="M260" s="230"/>
      <c r="N260" s="230"/>
      <c r="O260" s="230"/>
      <c r="P260" s="230"/>
      <c r="Q260" s="230"/>
      <c r="R260" s="96" t="s">
        <v>356</v>
      </c>
      <c r="S260" s="97">
        <v>125</v>
      </c>
      <c r="T260" s="14" t="s">
        <v>1341</v>
      </c>
      <c r="U260" s="755" t="s">
        <v>1719</v>
      </c>
    </row>
    <row r="261" spans="1:21" ht="144.75" customHeight="1">
      <c r="A261" s="862"/>
      <c r="B261" s="471">
        <v>4</v>
      </c>
      <c r="C261" s="104" t="s">
        <v>654</v>
      </c>
      <c r="D261" s="97">
        <v>2020</v>
      </c>
      <c r="E261" s="96" t="s">
        <v>397</v>
      </c>
      <c r="F261" s="229">
        <f t="shared" si="36"/>
        <v>494.5</v>
      </c>
      <c r="G261" s="229">
        <f t="shared" si="37"/>
        <v>427.78699999999998</v>
      </c>
      <c r="H261" s="229">
        <v>494.5</v>
      </c>
      <c r="I261" s="229">
        <v>427.78699999999998</v>
      </c>
      <c r="J261" s="229"/>
      <c r="K261" s="229"/>
      <c r="L261" s="230"/>
      <c r="M261" s="230"/>
      <c r="N261" s="230"/>
      <c r="O261" s="230"/>
      <c r="P261" s="230"/>
      <c r="Q261" s="230"/>
      <c r="R261" s="96" t="s">
        <v>357</v>
      </c>
      <c r="S261" s="97">
        <v>45</v>
      </c>
      <c r="T261" s="14" t="s">
        <v>1298</v>
      </c>
      <c r="U261" s="755" t="s">
        <v>1718</v>
      </c>
    </row>
    <row r="262" spans="1:21" ht="97.5" customHeight="1">
      <c r="A262" s="862"/>
      <c r="B262" s="471">
        <v>5</v>
      </c>
      <c r="C262" s="104" t="s">
        <v>400</v>
      </c>
      <c r="D262" s="97">
        <v>2020</v>
      </c>
      <c r="E262" s="96" t="s">
        <v>397</v>
      </c>
      <c r="F262" s="229">
        <f t="shared" si="36"/>
        <v>46965.3</v>
      </c>
      <c r="G262" s="229">
        <f t="shared" si="37"/>
        <v>46872.428</v>
      </c>
      <c r="H262" s="229">
        <v>46965.3</v>
      </c>
      <c r="I262" s="229">
        <v>46872.428</v>
      </c>
      <c r="J262" s="229"/>
      <c r="K262" s="229"/>
      <c r="L262" s="230"/>
      <c r="M262" s="230"/>
      <c r="N262" s="230"/>
      <c r="O262" s="230"/>
      <c r="P262" s="230"/>
      <c r="Q262" s="230"/>
      <c r="R262" s="96" t="s">
        <v>368</v>
      </c>
      <c r="S262" s="96">
        <v>1720</v>
      </c>
      <c r="T262" s="14" t="s">
        <v>1342</v>
      </c>
      <c r="U262" s="755" t="s">
        <v>1530</v>
      </c>
    </row>
    <row r="263" spans="1:21" ht="80.25" customHeight="1">
      <c r="A263" s="862"/>
      <c r="B263" s="471">
        <v>6</v>
      </c>
      <c r="C263" s="104" t="s">
        <v>894</v>
      </c>
      <c r="D263" s="97">
        <v>2020</v>
      </c>
      <c r="E263" s="96" t="s">
        <v>397</v>
      </c>
      <c r="F263" s="229">
        <f t="shared" si="36"/>
        <v>133.30000000000001</v>
      </c>
      <c r="G263" s="229">
        <f t="shared" si="37"/>
        <v>95.994</v>
      </c>
      <c r="H263" s="229"/>
      <c r="I263" s="229"/>
      <c r="J263" s="229"/>
      <c r="K263" s="229"/>
      <c r="L263" s="230">
        <v>133.30000000000001</v>
      </c>
      <c r="M263" s="230">
        <v>95.994</v>
      </c>
      <c r="N263" s="230"/>
      <c r="O263" s="230"/>
      <c r="P263" s="230"/>
      <c r="Q263" s="230"/>
      <c r="R263" s="96" t="s">
        <v>655</v>
      </c>
      <c r="S263" s="97" t="s">
        <v>358</v>
      </c>
      <c r="T263" s="14" t="s">
        <v>1343</v>
      </c>
      <c r="U263" s="755" t="s">
        <v>1403</v>
      </c>
    </row>
    <row r="264" spans="1:21" ht="94.5">
      <c r="A264" s="862"/>
      <c r="B264" s="471">
        <v>7</v>
      </c>
      <c r="C264" s="99" t="s">
        <v>359</v>
      </c>
      <c r="D264" s="97">
        <v>2020</v>
      </c>
      <c r="E264" s="96" t="s">
        <v>397</v>
      </c>
      <c r="F264" s="229">
        <f t="shared" si="36"/>
        <v>6979.6</v>
      </c>
      <c r="G264" s="229">
        <f t="shared" si="37"/>
        <v>6020</v>
      </c>
      <c r="H264" s="229">
        <v>6979.6</v>
      </c>
      <c r="I264" s="229">
        <v>6020</v>
      </c>
      <c r="J264" s="656"/>
      <c r="K264" s="656"/>
      <c r="L264" s="657"/>
      <c r="M264" s="657"/>
      <c r="N264" s="657"/>
      <c r="O264" s="230"/>
      <c r="P264" s="230"/>
      <c r="Q264" s="230"/>
      <c r="R264" s="96" t="s">
        <v>360</v>
      </c>
      <c r="S264" s="96">
        <v>376</v>
      </c>
      <c r="T264" s="14" t="s">
        <v>1289</v>
      </c>
      <c r="U264" s="755" t="s">
        <v>1531</v>
      </c>
    </row>
    <row r="265" spans="1:21" ht="89.25" customHeight="1">
      <c r="A265" s="862"/>
      <c r="B265" s="471">
        <v>8</v>
      </c>
      <c r="C265" s="104" t="s">
        <v>403</v>
      </c>
      <c r="D265" s="97">
        <v>2020</v>
      </c>
      <c r="E265" s="96" t="s">
        <v>397</v>
      </c>
      <c r="F265" s="229">
        <f t="shared" si="36"/>
        <v>216510.6</v>
      </c>
      <c r="G265" s="229">
        <f t="shared" si="37"/>
        <v>116923.391</v>
      </c>
      <c r="H265" s="229">
        <v>216510.6</v>
      </c>
      <c r="I265" s="229">
        <v>116923.391</v>
      </c>
      <c r="J265" s="656"/>
      <c r="K265" s="656"/>
      <c r="L265" s="657"/>
      <c r="M265" s="657"/>
      <c r="N265" s="657"/>
      <c r="O265" s="230"/>
      <c r="P265" s="230"/>
      <c r="Q265" s="230"/>
      <c r="R265" s="96" t="s">
        <v>401</v>
      </c>
      <c r="S265" s="96">
        <v>20.7</v>
      </c>
      <c r="T265" s="14" t="s">
        <v>1344</v>
      </c>
      <c r="U265" s="755" t="s">
        <v>1532</v>
      </c>
    </row>
    <row r="266" spans="1:21" ht="178.5">
      <c r="A266" s="862"/>
      <c r="B266" s="471">
        <v>9</v>
      </c>
      <c r="C266" s="104" t="s">
        <v>716</v>
      </c>
      <c r="D266" s="97">
        <v>2020</v>
      </c>
      <c r="E266" s="96" t="s">
        <v>397</v>
      </c>
      <c r="F266" s="229">
        <f t="shared" si="36"/>
        <v>20873.5</v>
      </c>
      <c r="G266" s="229">
        <f t="shared" si="37"/>
        <v>10295.995000000001</v>
      </c>
      <c r="H266" s="229">
        <v>20873.5</v>
      </c>
      <c r="I266" s="229">
        <v>10295.995000000001</v>
      </c>
      <c r="J266" s="229"/>
      <c r="K266" s="656"/>
      <c r="L266" s="657"/>
      <c r="M266" s="657"/>
      <c r="N266" s="657"/>
      <c r="O266" s="230"/>
      <c r="P266" s="230"/>
      <c r="Q266" s="230"/>
      <c r="R266" s="96" t="s">
        <v>402</v>
      </c>
      <c r="S266" s="97">
        <v>6296</v>
      </c>
      <c r="T266" s="14" t="s">
        <v>1345</v>
      </c>
      <c r="U266" s="755" t="s">
        <v>1533</v>
      </c>
    </row>
    <row r="267" spans="1:21" ht="102">
      <c r="A267" s="862"/>
      <c r="B267" s="471">
        <v>10</v>
      </c>
      <c r="C267" s="104" t="s">
        <v>672</v>
      </c>
      <c r="D267" s="97">
        <v>2020</v>
      </c>
      <c r="E267" s="96" t="s">
        <v>397</v>
      </c>
      <c r="F267" s="229">
        <f t="shared" si="36"/>
        <v>195.1</v>
      </c>
      <c r="G267" s="229">
        <f t="shared" si="37"/>
        <v>152.065</v>
      </c>
      <c r="H267" s="229">
        <v>195.1</v>
      </c>
      <c r="I267" s="229">
        <v>152.065</v>
      </c>
      <c r="J267" s="656"/>
      <c r="K267" s="656"/>
      <c r="L267" s="657"/>
      <c r="M267" s="657"/>
      <c r="N267" s="657"/>
      <c r="O267" s="230"/>
      <c r="P267" s="230"/>
      <c r="Q267" s="230"/>
      <c r="R267" s="96" t="s">
        <v>361</v>
      </c>
      <c r="S267" s="96">
        <v>93</v>
      </c>
      <c r="T267" s="14" t="s">
        <v>1346</v>
      </c>
      <c r="U267" s="755" t="s">
        <v>1534</v>
      </c>
    </row>
    <row r="268" spans="1:21" ht="63" customHeight="1">
      <c r="A268" s="862"/>
      <c r="B268" s="471">
        <v>11</v>
      </c>
      <c r="C268" s="104" t="s">
        <v>602</v>
      </c>
      <c r="D268" s="97">
        <v>2020</v>
      </c>
      <c r="E268" s="85" t="s">
        <v>397</v>
      </c>
      <c r="F268" s="229">
        <f t="shared" si="36"/>
        <v>40</v>
      </c>
      <c r="G268" s="229">
        <f t="shared" si="37"/>
        <v>12.901999999999999</v>
      </c>
      <c r="H268" s="229"/>
      <c r="I268" s="229"/>
      <c r="J268" s="229"/>
      <c r="K268" s="229"/>
      <c r="L268" s="230">
        <v>40</v>
      </c>
      <c r="M268" s="230">
        <v>12.901999999999999</v>
      </c>
      <c r="N268" s="657"/>
      <c r="O268" s="230"/>
      <c r="P268" s="230"/>
      <c r="Q268" s="230"/>
      <c r="R268" s="96" t="s">
        <v>362</v>
      </c>
      <c r="S268" s="97">
        <v>5</v>
      </c>
      <c r="T268" s="14" t="s">
        <v>86</v>
      </c>
      <c r="U268" s="755" t="s">
        <v>1404</v>
      </c>
    </row>
    <row r="269" spans="1:21" ht="65.25" customHeight="1">
      <c r="A269" s="862"/>
      <c r="B269" s="471">
        <v>12</v>
      </c>
      <c r="C269" s="104" t="s">
        <v>603</v>
      </c>
      <c r="D269" s="97">
        <v>2020</v>
      </c>
      <c r="E269" s="96" t="s">
        <v>397</v>
      </c>
      <c r="F269" s="229">
        <f t="shared" si="36"/>
        <v>15</v>
      </c>
      <c r="G269" s="229">
        <f t="shared" si="37"/>
        <v>12</v>
      </c>
      <c r="H269" s="229"/>
      <c r="I269" s="229"/>
      <c r="J269" s="229"/>
      <c r="K269" s="229"/>
      <c r="L269" s="230">
        <v>15</v>
      </c>
      <c r="M269" s="230">
        <v>12</v>
      </c>
      <c r="N269" s="657"/>
      <c r="O269" s="230"/>
      <c r="P269" s="230"/>
      <c r="Q269" s="230"/>
      <c r="R269" s="96" t="s">
        <v>604</v>
      </c>
      <c r="S269" s="96">
        <v>5</v>
      </c>
      <c r="T269" s="14" t="s">
        <v>86</v>
      </c>
      <c r="U269" s="755" t="s">
        <v>1405</v>
      </c>
    </row>
    <row r="270" spans="1:21" ht="131.25" customHeight="1">
      <c r="A270" s="862"/>
      <c r="B270" s="471">
        <v>13</v>
      </c>
      <c r="C270" s="89" t="s">
        <v>895</v>
      </c>
      <c r="D270" s="97">
        <v>2020</v>
      </c>
      <c r="E270" s="96" t="s">
        <v>397</v>
      </c>
      <c r="F270" s="229">
        <f t="shared" si="36"/>
        <v>6</v>
      </c>
      <c r="G270" s="229">
        <f t="shared" si="37"/>
        <v>0</v>
      </c>
      <c r="H270" s="229"/>
      <c r="I270" s="229"/>
      <c r="J270" s="229"/>
      <c r="K270" s="229"/>
      <c r="L270" s="230">
        <v>6</v>
      </c>
      <c r="M270" s="657"/>
      <c r="N270" s="657"/>
      <c r="O270" s="230"/>
      <c r="P270" s="230"/>
      <c r="Q270" s="230"/>
      <c r="R270" s="96" t="s">
        <v>383</v>
      </c>
      <c r="S270" s="97">
        <v>2</v>
      </c>
      <c r="T270" s="14" t="s">
        <v>1285</v>
      </c>
      <c r="U270" s="755" t="s">
        <v>1535</v>
      </c>
    </row>
    <row r="271" spans="1:21" ht="107.25" customHeight="1">
      <c r="A271" s="862"/>
      <c r="B271" s="471">
        <v>14</v>
      </c>
      <c r="C271" s="254" t="s">
        <v>605</v>
      </c>
      <c r="D271" s="101">
        <v>2020</v>
      </c>
      <c r="E271" s="189" t="s">
        <v>397</v>
      </c>
      <c r="F271" s="229">
        <f t="shared" si="36"/>
        <v>100</v>
      </c>
      <c r="G271" s="229">
        <f t="shared" si="37"/>
        <v>99.769000000000005</v>
      </c>
      <c r="H271" s="229"/>
      <c r="I271" s="229"/>
      <c r="J271" s="229"/>
      <c r="K271" s="229"/>
      <c r="L271" s="231">
        <v>100</v>
      </c>
      <c r="M271" s="231">
        <v>99.769000000000005</v>
      </c>
      <c r="N271" s="658"/>
      <c r="O271" s="231"/>
      <c r="P271" s="231"/>
      <c r="Q271" s="231"/>
      <c r="R271" s="189" t="s">
        <v>896</v>
      </c>
      <c r="S271" s="101">
        <v>17</v>
      </c>
      <c r="T271" s="14" t="s">
        <v>304</v>
      </c>
      <c r="U271" s="755" t="s">
        <v>1721</v>
      </c>
    </row>
    <row r="272" spans="1:21" ht="84.75" customHeight="1">
      <c r="A272" s="862"/>
      <c r="B272" s="471">
        <v>15</v>
      </c>
      <c r="C272" s="254" t="s">
        <v>704</v>
      </c>
      <c r="D272" s="101">
        <v>2020</v>
      </c>
      <c r="E272" s="189" t="s">
        <v>397</v>
      </c>
      <c r="F272" s="229">
        <f t="shared" si="36"/>
        <v>7.2</v>
      </c>
      <c r="G272" s="229">
        <f t="shared" si="37"/>
        <v>5.6440000000000001</v>
      </c>
      <c r="H272" s="229"/>
      <c r="I272" s="229"/>
      <c r="J272" s="229"/>
      <c r="K272" s="229"/>
      <c r="L272" s="231">
        <v>7.2</v>
      </c>
      <c r="M272" s="231">
        <v>5.6440000000000001</v>
      </c>
      <c r="N272" s="658"/>
      <c r="O272" s="231"/>
      <c r="P272" s="231"/>
      <c r="Q272" s="231"/>
      <c r="R272" s="189" t="s">
        <v>896</v>
      </c>
      <c r="S272" s="189">
        <v>9</v>
      </c>
      <c r="T272" s="14" t="s">
        <v>184</v>
      </c>
      <c r="U272" s="755" t="s">
        <v>1406</v>
      </c>
    </row>
    <row r="273" spans="1:23" ht="63">
      <c r="A273" s="862"/>
      <c r="B273" s="471">
        <v>16</v>
      </c>
      <c r="C273" s="476" t="s">
        <v>1180</v>
      </c>
      <c r="D273" s="40">
        <v>2020</v>
      </c>
      <c r="E273" s="477" t="s">
        <v>397</v>
      </c>
      <c r="F273" s="229">
        <f t="shared" si="36"/>
        <v>36.5</v>
      </c>
      <c r="G273" s="229">
        <f t="shared" si="37"/>
        <v>0</v>
      </c>
      <c r="H273" s="229"/>
      <c r="I273" s="229"/>
      <c r="J273" s="229"/>
      <c r="K273" s="229"/>
      <c r="L273" s="231">
        <v>36.5</v>
      </c>
      <c r="M273" s="231">
        <v>0</v>
      </c>
      <c r="N273" s="658"/>
      <c r="O273" s="233"/>
      <c r="P273" s="233"/>
      <c r="Q273" s="233"/>
      <c r="R273" s="477" t="s">
        <v>897</v>
      </c>
      <c r="S273" s="40">
        <v>18</v>
      </c>
      <c r="T273" s="14" t="s">
        <v>1285</v>
      </c>
      <c r="U273" s="755" t="s">
        <v>1637</v>
      </c>
    </row>
    <row r="274" spans="1:23" ht="82.5" customHeight="1">
      <c r="A274" s="862"/>
      <c r="B274" s="471">
        <v>17</v>
      </c>
      <c r="C274" s="478" t="s">
        <v>1181</v>
      </c>
      <c r="D274" s="40">
        <v>2020</v>
      </c>
      <c r="E274" s="477" t="s">
        <v>397</v>
      </c>
      <c r="F274" s="229">
        <f t="shared" si="36"/>
        <v>45</v>
      </c>
      <c r="G274" s="229">
        <f t="shared" si="37"/>
        <v>0</v>
      </c>
      <c r="H274" s="229"/>
      <c r="I274" s="229"/>
      <c r="J274" s="229"/>
      <c r="K274" s="229"/>
      <c r="L274" s="231">
        <v>45</v>
      </c>
      <c r="M274" s="231">
        <v>0</v>
      </c>
      <c r="N274" s="658"/>
      <c r="O274" s="233"/>
      <c r="P274" s="233"/>
      <c r="Q274" s="233"/>
      <c r="R274" s="477" t="s">
        <v>898</v>
      </c>
      <c r="S274" s="40">
        <v>18</v>
      </c>
      <c r="T274" s="14" t="s">
        <v>1285</v>
      </c>
      <c r="U274" s="755" t="s">
        <v>1637</v>
      </c>
    </row>
    <row r="275" spans="1:23" ht="81.75" customHeight="1">
      <c r="A275" s="862"/>
      <c r="B275" s="472">
        <v>18</v>
      </c>
      <c r="C275" s="19" t="s">
        <v>1182</v>
      </c>
      <c r="D275" s="479">
        <v>2020</v>
      </c>
      <c r="E275" s="477" t="s">
        <v>397</v>
      </c>
      <c r="F275" s="232">
        <f t="shared" si="36"/>
        <v>79.099999999999994</v>
      </c>
      <c r="G275" s="232">
        <f t="shared" si="37"/>
        <v>24.324000000000002</v>
      </c>
      <c r="H275" s="232"/>
      <c r="I275" s="232"/>
      <c r="J275" s="232"/>
      <c r="K275" s="232"/>
      <c r="L275" s="233">
        <v>79.099999999999994</v>
      </c>
      <c r="M275" s="233">
        <v>24.324000000000002</v>
      </c>
      <c r="N275" s="660"/>
      <c r="O275" s="233"/>
      <c r="P275" s="233"/>
      <c r="Q275" s="233"/>
      <c r="R275" s="85" t="s">
        <v>899</v>
      </c>
      <c r="S275" s="85">
        <v>13</v>
      </c>
      <c r="T275" s="14" t="s">
        <v>86</v>
      </c>
      <c r="U275" s="755" t="s">
        <v>1407</v>
      </c>
    </row>
    <row r="276" spans="1:23" ht="78.75">
      <c r="A276" s="862"/>
      <c r="B276" s="471">
        <v>19</v>
      </c>
      <c r="C276" s="334" t="s">
        <v>606</v>
      </c>
      <c r="D276" s="101">
        <v>2020</v>
      </c>
      <c r="E276" s="189" t="s">
        <v>397</v>
      </c>
      <c r="F276" s="232">
        <f t="shared" si="36"/>
        <v>5</v>
      </c>
      <c r="G276" s="232">
        <f t="shared" si="37"/>
        <v>0</v>
      </c>
      <c r="H276" s="232"/>
      <c r="I276" s="232"/>
      <c r="J276" s="232"/>
      <c r="K276" s="232"/>
      <c r="L276" s="233">
        <v>5</v>
      </c>
      <c r="M276" s="233">
        <v>0</v>
      </c>
      <c r="N276" s="660"/>
      <c r="O276" s="231"/>
      <c r="P276" s="231"/>
      <c r="Q276" s="231"/>
      <c r="R276" s="189" t="s">
        <v>900</v>
      </c>
      <c r="S276" s="189">
        <v>3</v>
      </c>
      <c r="T276" s="14" t="s">
        <v>1285</v>
      </c>
      <c r="U276" s="755" t="s">
        <v>1637</v>
      </c>
    </row>
    <row r="277" spans="1:23" ht="78.75">
      <c r="A277" s="862"/>
      <c r="B277" s="472">
        <v>20</v>
      </c>
      <c r="C277" s="159" t="s">
        <v>607</v>
      </c>
      <c r="D277" s="157">
        <v>2020</v>
      </c>
      <c r="E277" s="189" t="s">
        <v>397</v>
      </c>
      <c r="F277" s="232">
        <f t="shared" si="36"/>
        <v>11</v>
      </c>
      <c r="G277" s="232">
        <f t="shared" si="37"/>
        <v>0</v>
      </c>
      <c r="H277" s="232"/>
      <c r="I277" s="232"/>
      <c r="J277" s="232"/>
      <c r="K277" s="232"/>
      <c r="L277" s="233">
        <v>11</v>
      </c>
      <c r="M277" s="233">
        <v>0</v>
      </c>
      <c r="N277" s="660"/>
      <c r="O277" s="231"/>
      <c r="P277" s="231"/>
      <c r="Q277" s="231"/>
      <c r="R277" s="96" t="s">
        <v>608</v>
      </c>
      <c r="S277" s="189">
        <v>1</v>
      </c>
      <c r="T277" s="14" t="s">
        <v>1285</v>
      </c>
      <c r="U277" s="755" t="s">
        <v>1637</v>
      </c>
    </row>
    <row r="278" spans="1:23" ht="63">
      <c r="A278" s="862"/>
      <c r="B278" s="162">
        <v>21</v>
      </c>
      <c r="C278" s="77" t="s">
        <v>725</v>
      </c>
      <c r="D278" s="101">
        <v>2020</v>
      </c>
      <c r="E278" s="189" t="s">
        <v>397</v>
      </c>
      <c r="F278" s="232">
        <f t="shared" si="36"/>
        <v>300</v>
      </c>
      <c r="G278" s="232">
        <f t="shared" si="37"/>
        <v>160.648</v>
      </c>
      <c r="H278" s="232"/>
      <c r="I278" s="232"/>
      <c r="J278" s="232"/>
      <c r="K278" s="232"/>
      <c r="L278" s="233">
        <v>300</v>
      </c>
      <c r="M278" s="233">
        <v>160.648</v>
      </c>
      <c r="N278" s="660"/>
      <c r="O278" s="231"/>
      <c r="P278" s="231"/>
      <c r="Q278" s="231"/>
      <c r="R278" s="189" t="s">
        <v>609</v>
      </c>
      <c r="S278" s="101">
        <v>534</v>
      </c>
      <c r="T278" s="14" t="s">
        <v>1290</v>
      </c>
      <c r="U278" s="755" t="s">
        <v>1408</v>
      </c>
    </row>
    <row r="279" spans="1:23" ht="117" customHeight="1">
      <c r="A279" s="862"/>
      <c r="B279" s="471">
        <v>22</v>
      </c>
      <c r="C279" s="19" t="s">
        <v>404</v>
      </c>
      <c r="D279" s="101">
        <v>2020</v>
      </c>
      <c r="E279" s="189" t="s">
        <v>397</v>
      </c>
      <c r="F279" s="232">
        <f t="shared" si="36"/>
        <v>1537.2</v>
      </c>
      <c r="G279" s="232">
        <f t="shared" si="37"/>
        <v>1537.2</v>
      </c>
      <c r="H279" s="232">
        <v>1537.2</v>
      </c>
      <c r="I279" s="232">
        <v>1537.2</v>
      </c>
      <c r="J279" s="232"/>
      <c r="K279" s="659"/>
      <c r="L279" s="660"/>
      <c r="M279" s="660"/>
      <c r="N279" s="660"/>
      <c r="O279" s="231"/>
      <c r="P279" s="231"/>
      <c r="Q279" s="231"/>
      <c r="R279" s="189" t="s">
        <v>610</v>
      </c>
      <c r="S279" s="101">
        <v>420</v>
      </c>
      <c r="T279" s="14" t="s">
        <v>1347</v>
      </c>
      <c r="U279" s="755" t="s">
        <v>1638</v>
      </c>
    </row>
    <row r="280" spans="1:23" ht="81.75" customHeight="1">
      <c r="A280" s="862"/>
      <c r="B280" s="471">
        <v>23</v>
      </c>
      <c r="C280" s="254" t="s">
        <v>363</v>
      </c>
      <c r="D280" s="101">
        <v>2020</v>
      </c>
      <c r="E280" s="189" t="s">
        <v>397</v>
      </c>
      <c r="F280" s="229">
        <f t="shared" si="36"/>
        <v>180</v>
      </c>
      <c r="G280" s="229">
        <f t="shared" si="37"/>
        <v>100</v>
      </c>
      <c r="H280" s="229"/>
      <c r="I280" s="229"/>
      <c r="J280" s="229"/>
      <c r="K280" s="229"/>
      <c r="L280" s="231">
        <v>180</v>
      </c>
      <c r="M280" s="231">
        <v>100</v>
      </c>
      <c r="N280" s="658"/>
      <c r="O280" s="658"/>
      <c r="P280" s="658"/>
      <c r="Q280" s="231"/>
      <c r="R280" s="189" t="s">
        <v>478</v>
      </c>
      <c r="S280" s="189">
        <v>9</v>
      </c>
      <c r="T280" s="583">
        <v>5</v>
      </c>
      <c r="U280" s="755" t="s">
        <v>1409</v>
      </c>
    </row>
    <row r="281" spans="1:23" ht="114" customHeight="1">
      <c r="A281" s="862"/>
      <c r="B281" s="471">
        <v>24</v>
      </c>
      <c r="C281" s="254" t="s">
        <v>405</v>
      </c>
      <c r="D281" s="101">
        <v>2020</v>
      </c>
      <c r="E281" s="189" t="s">
        <v>397</v>
      </c>
      <c r="F281" s="229">
        <f t="shared" si="36"/>
        <v>125.4</v>
      </c>
      <c r="G281" s="229">
        <f t="shared" si="37"/>
        <v>125.4</v>
      </c>
      <c r="H281" s="229">
        <v>125.4</v>
      </c>
      <c r="I281" s="229">
        <v>125.4</v>
      </c>
      <c r="J281" s="229"/>
      <c r="K281" s="229"/>
      <c r="L281" s="231"/>
      <c r="M281" s="231"/>
      <c r="N281" s="658"/>
      <c r="O281" s="658"/>
      <c r="P281" s="658"/>
      <c r="Q281" s="231"/>
      <c r="R281" s="189" t="s">
        <v>475</v>
      </c>
      <c r="S281" s="101">
        <v>16</v>
      </c>
      <c r="T281" s="583">
        <v>17</v>
      </c>
      <c r="U281" s="755" t="s">
        <v>1410</v>
      </c>
    </row>
    <row r="282" spans="1:23" ht="94.5">
      <c r="A282" s="862"/>
      <c r="B282" s="471">
        <v>25</v>
      </c>
      <c r="C282" s="367" t="s">
        <v>406</v>
      </c>
      <c r="D282" s="101">
        <v>2020</v>
      </c>
      <c r="E282" s="189" t="s">
        <v>397</v>
      </c>
      <c r="F282" s="229">
        <f t="shared" si="36"/>
        <v>2.2999999999999998</v>
      </c>
      <c r="G282" s="229">
        <f t="shared" si="37"/>
        <v>2.2999999999999998</v>
      </c>
      <c r="H282" s="229">
        <v>2.2999999999999998</v>
      </c>
      <c r="I282" s="229">
        <v>2.2999999999999998</v>
      </c>
      <c r="J282" s="656"/>
      <c r="K282" s="656"/>
      <c r="L282" s="658"/>
      <c r="M282" s="658"/>
      <c r="N282" s="658"/>
      <c r="O282" s="658"/>
      <c r="P282" s="658"/>
      <c r="Q282" s="231"/>
      <c r="R282" s="189" t="s">
        <v>901</v>
      </c>
      <c r="S282" s="101">
        <v>4</v>
      </c>
      <c r="T282" s="583">
        <v>5</v>
      </c>
      <c r="U282" s="755" t="s">
        <v>1411</v>
      </c>
    </row>
    <row r="283" spans="1:23" ht="78.75">
      <c r="A283" s="862"/>
      <c r="B283" s="471">
        <v>26</v>
      </c>
      <c r="C283" s="19" t="s">
        <v>726</v>
      </c>
      <c r="D283" s="101">
        <v>2020</v>
      </c>
      <c r="E283" s="189" t="s">
        <v>397</v>
      </c>
      <c r="F283" s="229">
        <f t="shared" si="36"/>
        <v>98</v>
      </c>
      <c r="G283" s="229">
        <f t="shared" si="37"/>
        <v>97.54</v>
      </c>
      <c r="H283" s="229"/>
      <c r="I283" s="229"/>
      <c r="J283" s="229"/>
      <c r="K283" s="229"/>
      <c r="L283" s="231">
        <v>98</v>
      </c>
      <c r="M283" s="231">
        <v>97.54</v>
      </c>
      <c r="N283" s="658"/>
      <c r="O283" s="658"/>
      <c r="P283" s="658"/>
      <c r="Q283" s="231"/>
      <c r="R283" s="189" t="s">
        <v>902</v>
      </c>
      <c r="S283" s="189">
        <v>473</v>
      </c>
      <c r="T283" s="583">
        <v>315</v>
      </c>
      <c r="U283" s="755" t="s">
        <v>1412</v>
      </c>
    </row>
    <row r="284" spans="1:23" ht="63.75">
      <c r="A284" s="862"/>
      <c r="B284" s="471">
        <v>27</v>
      </c>
      <c r="C284" s="335" t="s">
        <v>727</v>
      </c>
      <c r="D284" s="40">
        <v>2020</v>
      </c>
      <c r="E284" s="255" t="s">
        <v>397</v>
      </c>
      <c r="F284" s="229">
        <f>H284+J284+L284+N284+P284</f>
        <v>105</v>
      </c>
      <c r="G284" s="229">
        <f t="shared" si="37"/>
        <v>97.23</v>
      </c>
      <c r="H284" s="229"/>
      <c r="I284" s="229"/>
      <c r="J284" s="229"/>
      <c r="K284" s="229"/>
      <c r="L284" s="231">
        <v>105</v>
      </c>
      <c r="M284" s="231">
        <v>97.23</v>
      </c>
      <c r="N284" s="658"/>
      <c r="O284" s="658"/>
      <c r="P284" s="658"/>
      <c r="Q284" s="233"/>
      <c r="R284" s="255" t="s">
        <v>903</v>
      </c>
      <c r="S284" s="255">
        <v>517</v>
      </c>
      <c r="T284" s="583">
        <v>314</v>
      </c>
      <c r="U284" s="755" t="s">
        <v>1413</v>
      </c>
    </row>
    <row r="285" spans="1:23" ht="100.5" customHeight="1">
      <c r="A285" s="862"/>
      <c r="B285" s="471">
        <v>28</v>
      </c>
      <c r="C285" s="254" t="s">
        <v>904</v>
      </c>
      <c r="D285" s="101">
        <v>2020</v>
      </c>
      <c r="E285" s="189" t="s">
        <v>397</v>
      </c>
      <c r="F285" s="229">
        <f t="shared" ref="F285:F293" si="38">H285+J285+L285+N285+P285</f>
        <v>300</v>
      </c>
      <c r="G285" s="229">
        <f t="shared" si="37"/>
        <v>99.590999999999994</v>
      </c>
      <c r="H285" s="229"/>
      <c r="I285" s="229"/>
      <c r="J285" s="229"/>
      <c r="K285" s="229"/>
      <c r="L285" s="231">
        <v>300</v>
      </c>
      <c r="M285" s="231">
        <v>99.590999999999994</v>
      </c>
      <c r="N285" s="658"/>
      <c r="O285" s="658"/>
      <c r="P285" s="658"/>
      <c r="Q285" s="231"/>
      <c r="R285" s="189" t="s">
        <v>721</v>
      </c>
      <c r="S285" s="189">
        <v>9</v>
      </c>
      <c r="T285" s="583">
        <v>0</v>
      </c>
      <c r="U285" s="755" t="s">
        <v>1536</v>
      </c>
      <c r="W285" s="783"/>
    </row>
    <row r="286" spans="1:23" ht="66.75" customHeight="1">
      <c r="A286" s="862"/>
      <c r="B286" s="471">
        <v>29</v>
      </c>
      <c r="C286" s="469" t="s">
        <v>407</v>
      </c>
      <c r="D286" s="40">
        <v>2020</v>
      </c>
      <c r="E286" s="470" t="s">
        <v>397</v>
      </c>
      <c r="F286" s="229">
        <f t="shared" si="38"/>
        <v>5000</v>
      </c>
      <c r="G286" s="229">
        <f t="shared" si="37"/>
        <v>2910</v>
      </c>
      <c r="H286" s="229"/>
      <c r="I286" s="229"/>
      <c r="J286" s="229"/>
      <c r="K286" s="229"/>
      <c r="L286" s="231">
        <v>5000</v>
      </c>
      <c r="M286" s="231">
        <v>2910</v>
      </c>
      <c r="N286" s="658"/>
      <c r="O286" s="658"/>
      <c r="P286" s="658"/>
      <c r="Q286" s="233"/>
      <c r="R286" s="470" t="s">
        <v>477</v>
      </c>
      <c r="S286" s="40">
        <v>29325</v>
      </c>
      <c r="T286" s="583">
        <v>27177</v>
      </c>
      <c r="U286" s="755" t="s">
        <v>1414</v>
      </c>
    </row>
    <row r="287" spans="1:23" ht="69.75" customHeight="1">
      <c r="A287" s="862"/>
      <c r="B287" s="471">
        <v>30</v>
      </c>
      <c r="C287" s="100" t="s">
        <v>408</v>
      </c>
      <c r="D287" s="101">
        <v>2020</v>
      </c>
      <c r="E287" s="189" t="s">
        <v>397</v>
      </c>
      <c r="F287" s="229">
        <f t="shared" si="38"/>
        <v>15000</v>
      </c>
      <c r="G287" s="229">
        <f t="shared" si="37"/>
        <v>15000</v>
      </c>
      <c r="H287" s="229"/>
      <c r="I287" s="229"/>
      <c r="J287" s="229"/>
      <c r="K287" s="229"/>
      <c r="L287" s="231">
        <v>15000</v>
      </c>
      <c r="M287" s="231">
        <v>15000</v>
      </c>
      <c r="N287" s="658"/>
      <c r="O287" s="658"/>
      <c r="P287" s="658"/>
      <c r="Q287" s="231"/>
      <c r="R287" s="257" t="s">
        <v>477</v>
      </c>
      <c r="S287" s="101">
        <v>29325</v>
      </c>
      <c r="T287" s="583">
        <v>27177</v>
      </c>
      <c r="U287" s="755" t="s">
        <v>1414</v>
      </c>
    </row>
    <row r="288" spans="1:23" ht="72" customHeight="1">
      <c r="A288" s="862"/>
      <c r="B288" s="162">
        <v>31</v>
      </c>
      <c r="C288" s="588" t="s">
        <v>1202</v>
      </c>
      <c r="D288" s="101">
        <v>2020</v>
      </c>
      <c r="E288" s="189" t="s">
        <v>397</v>
      </c>
      <c r="F288" s="229">
        <f t="shared" si="38"/>
        <v>2000</v>
      </c>
      <c r="G288" s="229">
        <f t="shared" si="37"/>
        <v>666.9</v>
      </c>
      <c r="H288" s="229"/>
      <c r="I288" s="229"/>
      <c r="J288" s="229"/>
      <c r="K288" s="229"/>
      <c r="L288" s="231">
        <v>2000</v>
      </c>
      <c r="M288" s="231">
        <v>666.9</v>
      </c>
      <c r="N288" s="658"/>
      <c r="O288" s="658"/>
      <c r="P288" s="658"/>
      <c r="Q288" s="231"/>
      <c r="R288" s="257" t="s">
        <v>477</v>
      </c>
      <c r="S288" s="101">
        <v>33540</v>
      </c>
      <c r="T288" s="592">
        <v>29939</v>
      </c>
      <c r="U288" s="755" t="s">
        <v>1415</v>
      </c>
    </row>
    <row r="289" spans="1:21" ht="113.25" customHeight="1">
      <c r="A289" s="862"/>
      <c r="B289" s="471">
        <v>32</v>
      </c>
      <c r="C289" s="254" t="s">
        <v>656</v>
      </c>
      <c r="D289" s="101">
        <v>2020</v>
      </c>
      <c r="E289" s="189" t="s">
        <v>397</v>
      </c>
      <c r="F289" s="229">
        <f t="shared" si="38"/>
        <v>40</v>
      </c>
      <c r="G289" s="229">
        <f t="shared" si="37"/>
        <v>0</v>
      </c>
      <c r="H289" s="229"/>
      <c r="I289" s="229"/>
      <c r="J289" s="229"/>
      <c r="K289" s="229"/>
      <c r="L289" s="231">
        <v>40</v>
      </c>
      <c r="M289" s="231">
        <v>0</v>
      </c>
      <c r="N289" s="658"/>
      <c r="O289" s="658"/>
      <c r="P289" s="658"/>
      <c r="Q289" s="231"/>
      <c r="R289" s="189" t="s">
        <v>364</v>
      </c>
      <c r="S289" s="101">
        <v>2</v>
      </c>
      <c r="T289" s="583">
        <v>0</v>
      </c>
      <c r="U289" s="755" t="s">
        <v>1639</v>
      </c>
    </row>
    <row r="290" spans="1:21" ht="67.5" customHeight="1">
      <c r="A290" s="862"/>
      <c r="B290" s="471">
        <v>33</v>
      </c>
      <c r="C290" s="254" t="s">
        <v>611</v>
      </c>
      <c r="D290" s="101">
        <v>2020</v>
      </c>
      <c r="E290" s="189" t="s">
        <v>397</v>
      </c>
      <c r="F290" s="229">
        <f t="shared" si="38"/>
        <v>30</v>
      </c>
      <c r="G290" s="229">
        <f t="shared" si="37"/>
        <v>30</v>
      </c>
      <c r="H290" s="229">
        <v>30</v>
      </c>
      <c r="I290" s="229">
        <v>30</v>
      </c>
      <c r="J290" s="656"/>
      <c r="K290" s="656"/>
      <c r="L290" s="658"/>
      <c r="M290" s="658"/>
      <c r="N290" s="658"/>
      <c r="O290" s="658"/>
      <c r="P290" s="658"/>
      <c r="Q290" s="231"/>
      <c r="R290" s="257" t="s">
        <v>476</v>
      </c>
      <c r="S290" s="101">
        <v>10</v>
      </c>
      <c r="T290" s="583">
        <v>12</v>
      </c>
      <c r="U290" s="755" t="s">
        <v>1722</v>
      </c>
    </row>
    <row r="291" spans="1:21" ht="94.5">
      <c r="A291" s="862"/>
      <c r="B291" s="471">
        <v>34</v>
      </c>
      <c r="C291" s="367" t="s">
        <v>409</v>
      </c>
      <c r="D291" s="101">
        <v>2020</v>
      </c>
      <c r="E291" s="189" t="s">
        <v>397</v>
      </c>
      <c r="F291" s="229">
        <f t="shared" si="38"/>
        <v>903.3</v>
      </c>
      <c r="G291" s="229">
        <f t="shared" si="37"/>
        <v>289.952</v>
      </c>
      <c r="H291" s="229">
        <v>903.3</v>
      </c>
      <c r="I291" s="229">
        <v>289.952</v>
      </c>
      <c r="J291" s="656"/>
      <c r="K291" s="656"/>
      <c r="L291" s="658"/>
      <c r="M291" s="658"/>
      <c r="N291" s="658"/>
      <c r="O291" s="658"/>
      <c r="P291" s="658"/>
      <c r="Q291" s="231"/>
      <c r="R291" s="257" t="s">
        <v>905</v>
      </c>
      <c r="S291" s="189">
        <v>81</v>
      </c>
      <c r="T291" s="583">
        <v>16</v>
      </c>
      <c r="U291" s="755" t="s">
        <v>1416</v>
      </c>
    </row>
    <row r="292" spans="1:21" ht="97.5" customHeight="1">
      <c r="A292" s="862"/>
      <c r="B292" s="471">
        <v>35</v>
      </c>
      <c r="C292" s="254" t="s">
        <v>365</v>
      </c>
      <c r="D292" s="101">
        <v>2020</v>
      </c>
      <c r="E292" s="189" t="s">
        <v>397</v>
      </c>
      <c r="F292" s="229">
        <f t="shared" si="38"/>
        <v>11.4</v>
      </c>
      <c r="G292" s="229">
        <f t="shared" si="37"/>
        <v>6.7720000000000002</v>
      </c>
      <c r="H292" s="229">
        <v>11.4</v>
      </c>
      <c r="I292" s="229">
        <v>6.7720000000000002</v>
      </c>
      <c r="J292" s="656"/>
      <c r="K292" s="656"/>
      <c r="L292" s="658"/>
      <c r="M292" s="658"/>
      <c r="N292" s="658"/>
      <c r="O292" s="658"/>
      <c r="P292" s="658"/>
      <c r="Q292" s="231"/>
      <c r="R292" s="257" t="s">
        <v>479</v>
      </c>
      <c r="S292" s="189">
        <v>24</v>
      </c>
      <c r="T292" s="583">
        <v>15</v>
      </c>
      <c r="U292" s="755" t="s">
        <v>1417</v>
      </c>
    </row>
    <row r="293" spans="1:21" ht="63">
      <c r="A293" s="862"/>
      <c r="B293" s="471">
        <v>36</v>
      </c>
      <c r="C293" s="254" t="s">
        <v>703</v>
      </c>
      <c r="D293" s="101">
        <v>2020</v>
      </c>
      <c r="E293" s="189" t="s">
        <v>397</v>
      </c>
      <c r="F293" s="229">
        <f t="shared" si="38"/>
        <v>75</v>
      </c>
      <c r="G293" s="229">
        <f t="shared" si="37"/>
        <v>60</v>
      </c>
      <c r="H293" s="229"/>
      <c r="I293" s="229"/>
      <c r="J293" s="229"/>
      <c r="K293" s="229"/>
      <c r="L293" s="231">
        <v>75</v>
      </c>
      <c r="M293" s="231">
        <v>60</v>
      </c>
      <c r="N293" s="658"/>
      <c r="O293" s="658"/>
      <c r="P293" s="658"/>
      <c r="Q293" s="231"/>
      <c r="R293" s="189" t="s">
        <v>366</v>
      </c>
      <c r="S293" s="101">
        <v>15</v>
      </c>
      <c r="T293" s="583">
        <v>12</v>
      </c>
      <c r="U293" s="755" t="s">
        <v>1418</v>
      </c>
    </row>
    <row r="294" spans="1:21" ht="94.5">
      <c r="A294" s="862"/>
      <c r="B294" s="162">
        <v>37</v>
      </c>
      <c r="C294" s="588" t="s">
        <v>367</v>
      </c>
      <c r="D294" s="101">
        <v>2020</v>
      </c>
      <c r="E294" s="189" t="s">
        <v>397</v>
      </c>
      <c r="F294" s="229">
        <f t="shared" si="36"/>
        <v>308</v>
      </c>
      <c r="G294" s="229">
        <f t="shared" si="37"/>
        <v>248.43600000000001</v>
      </c>
      <c r="H294" s="229"/>
      <c r="I294" s="229"/>
      <c r="J294" s="229"/>
      <c r="K294" s="229"/>
      <c r="L294" s="231">
        <v>308</v>
      </c>
      <c r="M294" s="231">
        <v>248.43600000000001</v>
      </c>
      <c r="N294" s="658"/>
      <c r="O294" s="658"/>
      <c r="P294" s="658"/>
      <c r="Q294" s="231"/>
      <c r="R294" s="189" t="s">
        <v>368</v>
      </c>
      <c r="S294" s="101">
        <v>150</v>
      </c>
      <c r="T294" s="592">
        <v>125</v>
      </c>
      <c r="U294" s="755" t="s">
        <v>1419</v>
      </c>
    </row>
    <row r="295" spans="1:21" ht="206.25" customHeight="1">
      <c r="A295" s="862"/>
      <c r="B295" s="471">
        <v>38</v>
      </c>
      <c r="C295" s="83" t="s">
        <v>696</v>
      </c>
      <c r="D295" s="101">
        <v>2020</v>
      </c>
      <c r="E295" s="189" t="s">
        <v>397</v>
      </c>
      <c r="F295" s="229">
        <f t="shared" si="36"/>
        <v>23</v>
      </c>
      <c r="G295" s="229">
        <f t="shared" si="37"/>
        <v>14.933999999999999</v>
      </c>
      <c r="H295" s="229"/>
      <c r="I295" s="229"/>
      <c r="J295" s="229"/>
      <c r="K295" s="229"/>
      <c r="L295" s="231">
        <v>23</v>
      </c>
      <c r="M295" s="231">
        <v>14.933999999999999</v>
      </c>
      <c r="N295" s="658"/>
      <c r="O295" s="658"/>
      <c r="P295" s="658"/>
      <c r="Q295" s="231"/>
      <c r="R295" s="255" t="s">
        <v>369</v>
      </c>
      <c r="S295" s="101">
        <v>1</v>
      </c>
      <c r="T295" s="583">
        <v>1</v>
      </c>
      <c r="U295" s="755" t="s">
        <v>1420</v>
      </c>
    </row>
    <row r="296" spans="1:21" ht="117" customHeight="1">
      <c r="A296" s="862"/>
      <c r="B296" s="471">
        <v>39</v>
      </c>
      <c r="C296" s="83" t="s">
        <v>370</v>
      </c>
      <c r="D296" s="101">
        <v>2020</v>
      </c>
      <c r="E296" s="189" t="s">
        <v>397</v>
      </c>
      <c r="F296" s="229">
        <f>H296+J296+L296+N296+P296</f>
        <v>20</v>
      </c>
      <c r="G296" s="229">
        <f t="shared" si="37"/>
        <v>4.2830000000000004</v>
      </c>
      <c r="H296" s="229"/>
      <c r="I296" s="229"/>
      <c r="J296" s="229"/>
      <c r="K296" s="229"/>
      <c r="L296" s="231">
        <v>20</v>
      </c>
      <c r="M296" s="231">
        <v>4.2830000000000004</v>
      </c>
      <c r="N296" s="658"/>
      <c r="O296" s="658"/>
      <c r="P296" s="658"/>
      <c r="Q296" s="231"/>
      <c r="R296" s="255" t="s">
        <v>906</v>
      </c>
      <c r="S296" s="101">
        <v>105</v>
      </c>
      <c r="T296" s="583">
        <v>7</v>
      </c>
      <c r="U296" s="755" t="s">
        <v>1648</v>
      </c>
    </row>
    <row r="297" spans="1:21" ht="112.5" customHeight="1">
      <c r="A297" s="862"/>
      <c r="B297" s="471">
        <v>40</v>
      </c>
      <c r="C297" s="19" t="s">
        <v>684</v>
      </c>
      <c r="D297" s="101">
        <v>2020</v>
      </c>
      <c r="E297" s="189" t="s">
        <v>397</v>
      </c>
      <c r="F297" s="229">
        <f>J297+L297+N297+P297</f>
        <v>1204</v>
      </c>
      <c r="G297" s="229">
        <f t="shared" si="37"/>
        <v>316.59100000000001</v>
      </c>
      <c r="H297" s="229" t="s">
        <v>371</v>
      </c>
      <c r="I297" s="229"/>
      <c r="J297" s="229"/>
      <c r="K297" s="229"/>
      <c r="L297" s="231">
        <v>1204</v>
      </c>
      <c r="M297" s="231">
        <v>316.59100000000001</v>
      </c>
      <c r="N297" s="658"/>
      <c r="O297" s="658"/>
      <c r="P297" s="658"/>
      <c r="Q297" s="231"/>
      <c r="R297" s="368" t="s">
        <v>372</v>
      </c>
      <c r="S297" s="101">
        <v>29325</v>
      </c>
      <c r="T297" s="583">
        <v>27177</v>
      </c>
      <c r="U297" s="755" t="s">
        <v>1421</v>
      </c>
    </row>
    <row r="298" spans="1:21" ht="157.5">
      <c r="A298" s="862"/>
      <c r="B298" s="471">
        <v>41</v>
      </c>
      <c r="C298" s="83" t="s">
        <v>377</v>
      </c>
      <c r="D298" s="101">
        <v>2020</v>
      </c>
      <c r="E298" s="189" t="s">
        <v>397</v>
      </c>
      <c r="F298" s="229">
        <f>H298+J298+L298+N298+P298</f>
        <v>50</v>
      </c>
      <c r="G298" s="229">
        <f t="shared" si="37"/>
        <v>30</v>
      </c>
      <c r="H298" s="229"/>
      <c r="I298" s="229"/>
      <c r="J298" s="229"/>
      <c r="K298" s="229"/>
      <c r="L298" s="231">
        <v>50</v>
      </c>
      <c r="M298" s="231">
        <v>30</v>
      </c>
      <c r="N298" s="658"/>
      <c r="O298" s="658"/>
      <c r="P298" s="658"/>
      <c r="Q298" s="231"/>
      <c r="R298" s="255" t="s">
        <v>374</v>
      </c>
      <c r="S298" s="101">
        <v>5</v>
      </c>
      <c r="T298" s="583">
        <v>3</v>
      </c>
      <c r="U298" s="755" t="s">
        <v>1422</v>
      </c>
    </row>
    <row r="299" spans="1:21" ht="78.75">
      <c r="A299" s="862"/>
      <c r="B299" s="471">
        <v>42</v>
      </c>
      <c r="C299" s="81" t="s">
        <v>673</v>
      </c>
      <c r="D299" s="101">
        <v>2020</v>
      </c>
      <c r="E299" s="189" t="s">
        <v>397</v>
      </c>
      <c r="F299" s="229">
        <f>H299+J299+L299+N299+P299</f>
        <v>373.8</v>
      </c>
      <c r="G299" s="229">
        <f t="shared" si="37"/>
        <v>306.5</v>
      </c>
      <c r="H299" s="229"/>
      <c r="I299" s="229"/>
      <c r="J299" s="229">
        <v>138.80000000000001</v>
      </c>
      <c r="K299" s="229">
        <v>136.5</v>
      </c>
      <c r="L299" s="231">
        <v>235</v>
      </c>
      <c r="M299" s="231">
        <v>170</v>
      </c>
      <c r="N299" s="658"/>
      <c r="O299" s="658"/>
      <c r="P299" s="658"/>
      <c r="Q299" s="231"/>
      <c r="R299" s="255" t="s">
        <v>376</v>
      </c>
      <c r="S299" s="101">
        <v>470</v>
      </c>
      <c r="T299" s="583">
        <v>340</v>
      </c>
      <c r="U299" s="755" t="s">
        <v>1423</v>
      </c>
    </row>
    <row r="300" spans="1:21" ht="94.5">
      <c r="A300" s="862"/>
      <c r="B300" s="471">
        <v>43</v>
      </c>
      <c r="C300" s="83" t="s">
        <v>379</v>
      </c>
      <c r="D300" s="101">
        <v>2020</v>
      </c>
      <c r="E300" s="189" t="s">
        <v>397</v>
      </c>
      <c r="F300" s="229">
        <f>H300+J300+L300+N300+P300</f>
        <v>13.5</v>
      </c>
      <c r="G300" s="229">
        <f t="shared" si="37"/>
        <v>12.6</v>
      </c>
      <c r="H300" s="229"/>
      <c r="I300" s="229"/>
      <c r="J300" s="229"/>
      <c r="K300" s="229"/>
      <c r="L300" s="231">
        <v>13.5</v>
      </c>
      <c r="M300" s="231">
        <v>12.6</v>
      </c>
      <c r="N300" s="658"/>
      <c r="O300" s="658"/>
      <c r="P300" s="658"/>
      <c r="Q300" s="231"/>
      <c r="R300" s="255" t="s">
        <v>374</v>
      </c>
      <c r="S300" s="101">
        <v>15</v>
      </c>
      <c r="T300" s="583">
        <v>14</v>
      </c>
      <c r="U300" s="755" t="s">
        <v>1424</v>
      </c>
    </row>
    <row r="301" spans="1:21" ht="63">
      <c r="A301" s="862"/>
      <c r="B301" s="471">
        <v>44</v>
      </c>
      <c r="C301" s="83" t="s">
        <v>1036</v>
      </c>
      <c r="D301" s="101">
        <v>2020</v>
      </c>
      <c r="E301" s="189" t="s">
        <v>397</v>
      </c>
      <c r="F301" s="229">
        <f>H301+J301+L301+N301+P301</f>
        <v>25</v>
      </c>
      <c r="G301" s="229">
        <f t="shared" si="37"/>
        <v>5.4089999999999998</v>
      </c>
      <c r="H301" s="229"/>
      <c r="I301" s="229"/>
      <c r="J301" s="229"/>
      <c r="K301" s="229"/>
      <c r="L301" s="231">
        <v>25</v>
      </c>
      <c r="M301" s="231">
        <v>5.4089999999999998</v>
      </c>
      <c r="N301" s="658"/>
      <c r="O301" s="658"/>
      <c r="P301" s="658"/>
      <c r="Q301" s="231"/>
      <c r="R301" s="255" t="s">
        <v>380</v>
      </c>
      <c r="S301" s="101">
        <v>45</v>
      </c>
      <c r="T301" s="583">
        <v>12</v>
      </c>
      <c r="U301" s="755" t="s">
        <v>1425</v>
      </c>
    </row>
    <row r="302" spans="1:21" ht="83.25" customHeight="1">
      <c r="A302" s="862"/>
      <c r="B302" s="162">
        <v>45</v>
      </c>
      <c r="C302" s="83" t="s">
        <v>381</v>
      </c>
      <c r="D302" s="101">
        <v>2020</v>
      </c>
      <c r="E302" s="189" t="s">
        <v>397</v>
      </c>
      <c r="F302" s="229">
        <f t="shared" ref="F302:F306" si="39">H302+J302+L302+N302+P302</f>
        <v>163.80000000000001</v>
      </c>
      <c r="G302" s="229">
        <f t="shared" si="37"/>
        <v>2.1019999999999999</v>
      </c>
      <c r="H302" s="229"/>
      <c r="I302" s="229"/>
      <c r="J302" s="229"/>
      <c r="K302" s="229"/>
      <c r="L302" s="231">
        <v>163.80000000000001</v>
      </c>
      <c r="M302" s="231">
        <v>2.1019999999999999</v>
      </c>
      <c r="N302" s="658"/>
      <c r="O302" s="658"/>
      <c r="P302" s="658"/>
      <c r="Q302" s="231"/>
      <c r="R302" s="589" t="s">
        <v>376</v>
      </c>
      <c r="S302" s="101">
        <v>100</v>
      </c>
      <c r="T302" s="592">
        <v>1</v>
      </c>
      <c r="U302" s="755" t="s">
        <v>1426</v>
      </c>
    </row>
    <row r="303" spans="1:21" ht="83.25" customHeight="1">
      <c r="A303" s="862"/>
      <c r="B303" s="471">
        <v>46</v>
      </c>
      <c r="C303" s="100" t="s">
        <v>382</v>
      </c>
      <c r="D303" s="101">
        <v>2020</v>
      </c>
      <c r="E303" s="189" t="s">
        <v>397</v>
      </c>
      <c r="F303" s="229">
        <f t="shared" si="39"/>
        <v>18</v>
      </c>
      <c r="G303" s="229">
        <f t="shared" si="37"/>
        <v>0</v>
      </c>
      <c r="H303" s="231"/>
      <c r="I303" s="231"/>
      <c r="J303" s="231"/>
      <c r="K303" s="231"/>
      <c r="L303" s="231">
        <v>18</v>
      </c>
      <c r="M303" s="231">
        <v>0</v>
      </c>
      <c r="N303" s="658"/>
      <c r="O303" s="658"/>
      <c r="P303" s="658"/>
      <c r="Q303" s="231"/>
      <c r="R303" s="189" t="s">
        <v>376</v>
      </c>
      <c r="S303" s="101">
        <v>6</v>
      </c>
      <c r="T303" s="583">
        <v>0</v>
      </c>
      <c r="U303" s="755" t="s">
        <v>1640</v>
      </c>
    </row>
    <row r="304" spans="1:21" ht="47.25" customHeight="1">
      <c r="A304" s="862"/>
      <c r="B304" s="471">
        <v>47</v>
      </c>
      <c r="C304" s="83" t="s">
        <v>384</v>
      </c>
      <c r="D304" s="101">
        <v>2020</v>
      </c>
      <c r="E304" s="189" t="s">
        <v>397</v>
      </c>
      <c r="F304" s="229">
        <f t="shared" si="39"/>
        <v>140</v>
      </c>
      <c r="G304" s="229">
        <f t="shared" si="37"/>
        <v>34.56</v>
      </c>
      <c r="H304" s="229"/>
      <c r="I304" s="229"/>
      <c r="J304" s="229"/>
      <c r="K304" s="229"/>
      <c r="L304" s="231">
        <v>140</v>
      </c>
      <c r="M304" s="231">
        <v>34.56</v>
      </c>
      <c r="N304" s="658"/>
      <c r="O304" s="658"/>
      <c r="P304" s="658"/>
      <c r="Q304" s="231"/>
      <c r="R304" s="255" t="s">
        <v>385</v>
      </c>
      <c r="S304" s="101">
        <v>15</v>
      </c>
      <c r="T304" s="583">
        <v>4</v>
      </c>
      <c r="U304" s="755" t="s">
        <v>1427</v>
      </c>
    </row>
    <row r="305" spans="1:22" ht="128.25" customHeight="1">
      <c r="A305" s="862"/>
      <c r="B305" s="471">
        <v>48</v>
      </c>
      <c r="C305" s="83" t="s">
        <v>907</v>
      </c>
      <c r="D305" s="101">
        <v>2020</v>
      </c>
      <c r="E305" s="189" t="s">
        <v>397</v>
      </c>
      <c r="F305" s="229">
        <f t="shared" si="39"/>
        <v>5</v>
      </c>
      <c r="G305" s="229">
        <f t="shared" si="37"/>
        <v>0</v>
      </c>
      <c r="H305" s="229"/>
      <c r="I305" s="229"/>
      <c r="J305" s="229"/>
      <c r="K305" s="229"/>
      <c r="L305" s="231">
        <v>5</v>
      </c>
      <c r="M305" s="231">
        <v>0</v>
      </c>
      <c r="N305" s="658"/>
      <c r="O305" s="658"/>
      <c r="P305" s="658"/>
      <c r="Q305" s="231"/>
      <c r="R305" s="255" t="s">
        <v>386</v>
      </c>
      <c r="S305" s="101">
        <v>2</v>
      </c>
      <c r="T305" s="583">
        <v>0</v>
      </c>
      <c r="U305" s="755" t="s">
        <v>1640</v>
      </c>
    </row>
    <row r="306" spans="1:22" ht="110.25">
      <c r="A306" s="862"/>
      <c r="B306" s="471">
        <v>49</v>
      </c>
      <c r="C306" s="100" t="s">
        <v>674</v>
      </c>
      <c r="D306" s="101">
        <v>2020</v>
      </c>
      <c r="E306" s="189" t="s">
        <v>397</v>
      </c>
      <c r="F306" s="229">
        <f t="shared" si="39"/>
        <v>25.7</v>
      </c>
      <c r="G306" s="229">
        <f t="shared" si="37"/>
        <v>0</v>
      </c>
      <c r="H306" s="231"/>
      <c r="I306" s="231"/>
      <c r="J306" s="231"/>
      <c r="K306" s="231"/>
      <c r="L306" s="231">
        <v>25.7</v>
      </c>
      <c r="M306" s="231">
        <v>0</v>
      </c>
      <c r="N306" s="658"/>
      <c r="O306" s="658"/>
      <c r="P306" s="658"/>
      <c r="Q306" s="231"/>
      <c r="R306" s="189" t="s">
        <v>385</v>
      </c>
      <c r="S306" s="101">
        <v>2</v>
      </c>
      <c r="T306" s="583">
        <v>0</v>
      </c>
      <c r="U306" s="755" t="s">
        <v>1640</v>
      </c>
    </row>
    <row r="307" spans="1:22" ht="193.5" customHeight="1">
      <c r="A307" s="862"/>
      <c r="B307" s="473">
        <v>50</v>
      </c>
      <c r="C307" s="159" t="s">
        <v>683</v>
      </c>
      <c r="D307" s="103">
        <v>2020</v>
      </c>
      <c r="E307" s="158" t="s">
        <v>397</v>
      </c>
      <c r="F307" s="234">
        <f>H307+J307+L307+N307+P307</f>
        <v>739.5</v>
      </c>
      <c r="G307" s="229">
        <f t="shared" si="37"/>
        <v>277.64999999999998</v>
      </c>
      <c r="H307" s="718"/>
      <c r="I307" s="718"/>
      <c r="J307" s="718">
        <v>739.5</v>
      </c>
      <c r="K307" s="718">
        <v>277.64999999999998</v>
      </c>
      <c r="L307" s="234"/>
      <c r="M307" s="234"/>
      <c r="N307" s="661"/>
      <c r="O307" s="661"/>
      <c r="P307" s="661"/>
      <c r="Q307" s="234"/>
      <c r="R307" s="158" t="s">
        <v>682</v>
      </c>
      <c r="S307" s="103">
        <v>195</v>
      </c>
      <c r="T307" s="583">
        <v>126</v>
      </c>
      <c r="U307" s="755" t="s">
        <v>1537</v>
      </c>
    </row>
    <row r="308" spans="1:22" ht="99.75" customHeight="1">
      <c r="A308" s="862"/>
      <c r="B308" s="473">
        <v>51</v>
      </c>
      <c r="C308" s="159" t="s">
        <v>908</v>
      </c>
      <c r="D308" s="103">
        <v>2020</v>
      </c>
      <c r="E308" s="158" t="s">
        <v>397</v>
      </c>
      <c r="F308" s="234">
        <f>H308+J308+L308+N308+P308</f>
        <v>210</v>
      </c>
      <c r="G308" s="229">
        <f t="shared" si="37"/>
        <v>191.274</v>
      </c>
      <c r="H308" s="718"/>
      <c r="I308" s="718"/>
      <c r="J308" s="718">
        <v>210</v>
      </c>
      <c r="K308" s="718">
        <v>191.274</v>
      </c>
      <c r="L308" s="661"/>
      <c r="M308" s="661"/>
      <c r="N308" s="661"/>
      <c r="O308" s="661"/>
      <c r="P308" s="661"/>
      <c r="Q308" s="234"/>
      <c r="R308" s="158" t="s">
        <v>675</v>
      </c>
      <c r="S308" s="103">
        <v>66</v>
      </c>
      <c r="T308" s="584">
        <v>74</v>
      </c>
      <c r="U308" s="755" t="s">
        <v>1538</v>
      </c>
    </row>
    <row r="309" spans="1:22" ht="66.75" customHeight="1">
      <c r="A309" s="862"/>
      <c r="B309" s="473">
        <v>52</v>
      </c>
      <c r="C309" s="159" t="s">
        <v>676</v>
      </c>
      <c r="D309" s="103">
        <v>2020</v>
      </c>
      <c r="E309" s="158" t="s">
        <v>397</v>
      </c>
      <c r="F309" s="234">
        <f t="shared" ref="F309:F325" si="40">H309+J309+L309+N309+P309</f>
        <v>188.3</v>
      </c>
      <c r="G309" s="229">
        <f t="shared" si="37"/>
        <v>185.625</v>
      </c>
      <c r="H309" s="718"/>
      <c r="I309" s="718"/>
      <c r="J309" s="718">
        <v>188.3</v>
      </c>
      <c r="K309" s="718">
        <v>185.625</v>
      </c>
      <c r="L309" s="661"/>
      <c r="M309" s="661"/>
      <c r="N309" s="661"/>
      <c r="O309" s="661"/>
      <c r="P309" s="661"/>
      <c r="Q309" s="234"/>
      <c r="R309" s="158" t="s">
        <v>677</v>
      </c>
      <c r="S309" s="103">
        <v>156</v>
      </c>
      <c r="T309" s="584">
        <v>104</v>
      </c>
      <c r="U309" s="755" t="s">
        <v>1539</v>
      </c>
    </row>
    <row r="310" spans="1:22" ht="78.75">
      <c r="A310" s="862"/>
      <c r="B310" s="473">
        <v>53</v>
      </c>
      <c r="C310" s="159" t="s">
        <v>909</v>
      </c>
      <c r="D310" s="103">
        <v>2020</v>
      </c>
      <c r="E310" s="158" t="s">
        <v>397</v>
      </c>
      <c r="F310" s="234">
        <f t="shared" si="40"/>
        <v>70</v>
      </c>
      <c r="G310" s="229">
        <f t="shared" si="37"/>
        <v>16.366</v>
      </c>
      <c r="H310" s="718"/>
      <c r="I310" s="718"/>
      <c r="J310" s="718">
        <v>70</v>
      </c>
      <c r="K310" s="718">
        <v>16.366</v>
      </c>
      <c r="L310" s="661"/>
      <c r="M310" s="661"/>
      <c r="N310" s="661"/>
      <c r="O310" s="661"/>
      <c r="P310" s="661"/>
      <c r="Q310" s="234"/>
      <c r="R310" s="158" t="s">
        <v>675</v>
      </c>
      <c r="S310" s="103">
        <v>20</v>
      </c>
      <c r="T310" s="584">
        <v>4</v>
      </c>
      <c r="U310" s="755" t="s">
        <v>1540</v>
      </c>
    </row>
    <row r="311" spans="1:22" ht="123" customHeight="1">
      <c r="A311" s="862"/>
      <c r="B311" s="613">
        <v>54</v>
      </c>
      <c r="C311" s="160" t="s">
        <v>678</v>
      </c>
      <c r="D311" s="158">
        <v>2020</v>
      </c>
      <c r="E311" s="158" t="s">
        <v>397</v>
      </c>
      <c r="F311" s="234">
        <f t="shared" si="40"/>
        <v>24.5</v>
      </c>
      <c r="G311" s="229">
        <f t="shared" si="37"/>
        <v>22.350999999999999</v>
      </c>
      <c r="H311" s="718"/>
      <c r="I311" s="718"/>
      <c r="J311" s="718">
        <v>24.5</v>
      </c>
      <c r="K311" s="718">
        <v>22.350999999999999</v>
      </c>
      <c r="L311" s="661"/>
      <c r="M311" s="661"/>
      <c r="N311" s="661"/>
      <c r="O311" s="661"/>
      <c r="P311" s="661"/>
      <c r="Q311" s="234"/>
      <c r="R311" s="158" t="s">
        <v>675</v>
      </c>
      <c r="S311" s="103">
        <v>54</v>
      </c>
      <c r="T311" s="592">
        <v>49</v>
      </c>
      <c r="U311" s="755" t="s">
        <v>1541</v>
      </c>
    </row>
    <row r="312" spans="1:22" ht="63">
      <c r="A312" s="862"/>
      <c r="B312" s="474">
        <v>55</v>
      </c>
      <c r="C312" s="160" t="s">
        <v>679</v>
      </c>
      <c r="D312" s="158">
        <v>2020</v>
      </c>
      <c r="E312" s="158" t="s">
        <v>397</v>
      </c>
      <c r="F312" s="234">
        <f t="shared" si="40"/>
        <v>0.2</v>
      </c>
      <c r="G312" s="229">
        <f t="shared" si="37"/>
        <v>0</v>
      </c>
      <c r="H312" s="719"/>
      <c r="I312" s="719"/>
      <c r="J312" s="720">
        <v>0.2</v>
      </c>
      <c r="K312" s="662"/>
      <c r="L312" s="663"/>
      <c r="M312" s="663"/>
      <c r="N312" s="663"/>
      <c r="O312" s="663"/>
      <c r="P312" s="663"/>
      <c r="Q312" s="235"/>
      <c r="R312" s="158" t="s">
        <v>677</v>
      </c>
      <c r="S312" s="161">
        <v>2</v>
      </c>
      <c r="T312" s="584">
        <v>0</v>
      </c>
      <c r="U312" s="755" t="s">
        <v>1641</v>
      </c>
    </row>
    <row r="313" spans="1:22" ht="103.5" customHeight="1">
      <c r="A313" s="862"/>
      <c r="B313" s="475">
        <v>56</v>
      </c>
      <c r="C313" s="160" t="s">
        <v>1159</v>
      </c>
      <c r="D313" s="158">
        <v>2020</v>
      </c>
      <c r="E313" s="158" t="s">
        <v>397</v>
      </c>
      <c r="F313" s="234">
        <f>H313+J313+L313+N313+P313</f>
        <v>1400</v>
      </c>
      <c r="G313" s="229">
        <f t="shared" si="37"/>
        <v>199.3</v>
      </c>
      <c r="H313" s="719"/>
      <c r="I313" s="719"/>
      <c r="J313" s="720"/>
      <c r="K313" s="720"/>
      <c r="L313" s="720">
        <v>1400</v>
      </c>
      <c r="M313" s="720">
        <v>199.3</v>
      </c>
      <c r="N313" s="663"/>
      <c r="O313" s="663"/>
      <c r="P313" s="663"/>
      <c r="Q313" s="235"/>
      <c r="R313" s="158" t="s">
        <v>366</v>
      </c>
      <c r="S313" s="161" t="s">
        <v>1160</v>
      </c>
      <c r="T313" s="584">
        <v>775</v>
      </c>
      <c r="U313" s="755" t="s">
        <v>1542</v>
      </c>
    </row>
    <row r="314" spans="1:22" ht="97.5" customHeight="1">
      <c r="A314" s="862"/>
      <c r="B314" s="475">
        <v>57</v>
      </c>
      <c r="C314" s="160" t="s">
        <v>1184</v>
      </c>
      <c r="D314" s="158">
        <v>2020</v>
      </c>
      <c r="E314" s="158" t="s">
        <v>397</v>
      </c>
      <c r="F314" s="234">
        <f>H314+J314+L314+N314+P314</f>
        <v>109.2</v>
      </c>
      <c r="G314" s="229">
        <f t="shared" si="37"/>
        <v>89.2</v>
      </c>
      <c r="H314" s="719"/>
      <c r="I314" s="719"/>
      <c r="J314" s="720"/>
      <c r="K314" s="720"/>
      <c r="L314" s="720">
        <v>109.2</v>
      </c>
      <c r="M314" s="720">
        <v>89.2</v>
      </c>
      <c r="N314" s="663"/>
      <c r="O314" s="663"/>
      <c r="P314" s="663"/>
      <c r="Q314" s="235"/>
      <c r="R314" s="158" t="s">
        <v>1178</v>
      </c>
      <c r="S314" s="158">
        <v>14</v>
      </c>
      <c r="T314" s="584">
        <v>14</v>
      </c>
      <c r="U314" s="755" t="s">
        <v>1543</v>
      </c>
    </row>
    <row r="315" spans="1:22" ht="81" customHeight="1">
      <c r="A315" s="862"/>
      <c r="B315" s="475">
        <v>58</v>
      </c>
      <c r="C315" s="160" t="s">
        <v>1228</v>
      </c>
      <c r="D315" s="158">
        <v>2020</v>
      </c>
      <c r="E315" s="158" t="s">
        <v>1229</v>
      </c>
      <c r="F315" s="234">
        <f>H315+J315+L315+N315+P315</f>
        <v>684.40000000000009</v>
      </c>
      <c r="G315" s="229">
        <f t="shared" si="37"/>
        <v>484.6</v>
      </c>
      <c r="H315" s="719"/>
      <c r="I315" s="719"/>
      <c r="J315" s="720">
        <v>285.60000000000002</v>
      </c>
      <c r="K315" s="720">
        <v>285.60000000000002</v>
      </c>
      <c r="L315" s="720">
        <v>398.8</v>
      </c>
      <c r="M315" s="720">
        <v>199</v>
      </c>
      <c r="N315" s="663"/>
      <c r="O315" s="663"/>
      <c r="P315" s="663"/>
      <c r="Q315" s="235"/>
      <c r="R315" s="158" t="s">
        <v>366</v>
      </c>
      <c r="S315" s="158">
        <v>2714</v>
      </c>
      <c r="T315" s="584">
        <v>1357</v>
      </c>
      <c r="U315" s="755" t="s">
        <v>1544</v>
      </c>
    </row>
    <row r="316" spans="1:22" ht="63">
      <c r="A316" s="862"/>
      <c r="B316" s="475">
        <v>59</v>
      </c>
      <c r="C316" s="160" t="s">
        <v>1230</v>
      </c>
      <c r="D316" s="158">
        <v>2020</v>
      </c>
      <c r="E316" s="158" t="s">
        <v>397</v>
      </c>
      <c r="F316" s="234">
        <f t="shared" ref="F316:F322" si="41">H316+J316+L316+N316+P316</f>
        <v>10985</v>
      </c>
      <c r="G316" s="229">
        <f t="shared" si="37"/>
        <v>10985</v>
      </c>
      <c r="H316" s="720">
        <v>10985</v>
      </c>
      <c r="I316" s="720">
        <v>10985</v>
      </c>
      <c r="J316" s="662"/>
      <c r="K316" s="662"/>
      <c r="L316" s="662"/>
      <c r="M316" s="662"/>
      <c r="N316" s="664"/>
      <c r="O316" s="664"/>
      <c r="P316" s="664"/>
      <c r="Q316" s="499"/>
      <c r="R316" s="158" t="s">
        <v>366</v>
      </c>
      <c r="S316" s="158">
        <v>444</v>
      </c>
      <c r="T316" s="584">
        <v>545</v>
      </c>
      <c r="U316" s="755" t="s">
        <v>1545</v>
      </c>
    </row>
    <row r="317" spans="1:22" ht="63">
      <c r="A317" s="862"/>
      <c r="B317" s="475">
        <v>60</v>
      </c>
      <c r="C317" s="160" t="s">
        <v>1231</v>
      </c>
      <c r="D317" s="158">
        <v>2020</v>
      </c>
      <c r="E317" s="158" t="s">
        <v>397</v>
      </c>
      <c r="F317" s="234">
        <f t="shared" si="41"/>
        <v>1909.2</v>
      </c>
      <c r="G317" s="229">
        <f t="shared" si="37"/>
        <v>1909.2</v>
      </c>
      <c r="H317" s="720">
        <v>1909.2</v>
      </c>
      <c r="I317" s="720">
        <v>1909.2</v>
      </c>
      <c r="J317" s="662"/>
      <c r="K317" s="662"/>
      <c r="L317" s="662"/>
      <c r="M317" s="662"/>
      <c r="N317" s="663"/>
      <c r="O317" s="663"/>
      <c r="P317" s="663"/>
      <c r="Q317" s="235"/>
      <c r="R317" s="158" t="s">
        <v>1232</v>
      </c>
      <c r="S317" s="158">
        <v>95</v>
      </c>
      <c r="T317" s="584">
        <v>148</v>
      </c>
      <c r="U317" s="755" t="s">
        <v>1546</v>
      </c>
    </row>
    <row r="318" spans="1:22" ht="291" customHeight="1">
      <c r="A318" s="862"/>
      <c r="B318" s="475">
        <v>61</v>
      </c>
      <c r="C318" s="160" t="s">
        <v>1233</v>
      </c>
      <c r="D318" s="158">
        <v>2020</v>
      </c>
      <c r="E318" s="158" t="s">
        <v>397</v>
      </c>
      <c r="F318" s="234">
        <f t="shared" si="41"/>
        <v>5580</v>
      </c>
      <c r="G318" s="229">
        <f t="shared" si="37"/>
        <v>5580</v>
      </c>
      <c r="H318" s="720">
        <v>5580</v>
      </c>
      <c r="I318" s="720">
        <v>5580</v>
      </c>
      <c r="J318" s="662"/>
      <c r="K318" s="662"/>
      <c r="L318" s="662"/>
      <c r="M318" s="662"/>
      <c r="N318" s="663"/>
      <c r="O318" s="663"/>
      <c r="P318" s="663"/>
      <c r="Q318" s="235"/>
      <c r="R318" s="158" t="s">
        <v>1250</v>
      </c>
      <c r="S318" s="158" t="s">
        <v>1234</v>
      </c>
      <c r="T318" s="584" t="s">
        <v>1348</v>
      </c>
      <c r="U318" s="755" t="s">
        <v>1547</v>
      </c>
      <c r="V318" s="791"/>
    </row>
    <row r="319" spans="1:22" ht="150" customHeight="1">
      <c r="A319" s="862"/>
      <c r="B319" s="158">
        <v>62</v>
      </c>
      <c r="C319" s="160" t="s">
        <v>1235</v>
      </c>
      <c r="D319" s="158">
        <v>2020</v>
      </c>
      <c r="E319" s="158" t="s">
        <v>397</v>
      </c>
      <c r="F319" s="234">
        <f t="shared" si="41"/>
        <v>3197.6</v>
      </c>
      <c r="G319" s="229">
        <f t="shared" si="37"/>
        <v>3197.6</v>
      </c>
      <c r="H319" s="720">
        <v>3197.6</v>
      </c>
      <c r="I319" s="720">
        <v>3197.6</v>
      </c>
      <c r="J319" s="662"/>
      <c r="K319" s="662"/>
      <c r="L319" s="662"/>
      <c r="M319" s="662"/>
      <c r="N319" s="663"/>
      <c r="O319" s="663"/>
      <c r="P319" s="663"/>
      <c r="Q319" s="235"/>
      <c r="R319" s="158" t="s">
        <v>1232</v>
      </c>
      <c r="S319" s="161">
        <v>400</v>
      </c>
      <c r="T319" s="592">
        <v>268</v>
      </c>
      <c r="U319" s="755" t="s">
        <v>1642</v>
      </c>
    </row>
    <row r="320" spans="1:22" ht="118.5" customHeight="1">
      <c r="A320" s="862"/>
      <c r="B320" s="475">
        <v>63</v>
      </c>
      <c r="C320" s="160" t="s">
        <v>1236</v>
      </c>
      <c r="D320" s="158">
        <v>2020</v>
      </c>
      <c r="E320" s="158" t="s">
        <v>397</v>
      </c>
      <c r="F320" s="234">
        <f t="shared" si="41"/>
        <v>225</v>
      </c>
      <c r="G320" s="229">
        <f t="shared" si="37"/>
        <v>205</v>
      </c>
      <c r="H320" s="720"/>
      <c r="I320" s="720"/>
      <c r="J320" s="720"/>
      <c r="K320" s="720"/>
      <c r="L320" s="720">
        <v>225</v>
      </c>
      <c r="M320" s="720">
        <v>205</v>
      </c>
      <c r="N320" s="663"/>
      <c r="O320" s="663"/>
      <c r="P320" s="663"/>
      <c r="Q320" s="235"/>
      <c r="R320" s="158" t="s">
        <v>368</v>
      </c>
      <c r="S320" s="158">
        <v>45</v>
      </c>
      <c r="T320" s="584">
        <v>41</v>
      </c>
      <c r="U320" s="755" t="s">
        <v>1548</v>
      </c>
    </row>
    <row r="321" spans="1:21" ht="167.25" customHeight="1">
      <c r="A321" s="531"/>
      <c r="B321" s="475">
        <v>64</v>
      </c>
      <c r="C321" s="160" t="s">
        <v>1269</v>
      </c>
      <c r="D321" s="158">
        <v>2020</v>
      </c>
      <c r="E321" s="158" t="s">
        <v>397</v>
      </c>
      <c r="F321" s="234">
        <f t="shared" si="41"/>
        <v>2860</v>
      </c>
      <c r="G321" s="229">
        <f t="shared" si="37"/>
        <v>2772.25</v>
      </c>
      <c r="H321" s="720"/>
      <c r="I321" s="720"/>
      <c r="J321" s="720">
        <v>2860</v>
      </c>
      <c r="K321" s="720">
        <v>2772.25</v>
      </c>
      <c r="L321" s="662"/>
      <c r="M321" s="662"/>
      <c r="N321" s="663"/>
      <c r="O321" s="663"/>
      <c r="P321" s="663"/>
      <c r="Q321" s="235"/>
      <c r="R321" s="158" t="s">
        <v>368</v>
      </c>
      <c r="S321" s="158">
        <v>880</v>
      </c>
      <c r="T321" s="584">
        <v>853</v>
      </c>
      <c r="U321" s="755" t="s">
        <v>1428</v>
      </c>
    </row>
    <row r="322" spans="1:21" ht="94.5">
      <c r="A322" s="531"/>
      <c r="B322" s="475">
        <v>65</v>
      </c>
      <c r="C322" s="160" t="s">
        <v>1267</v>
      </c>
      <c r="D322" s="158">
        <v>2020</v>
      </c>
      <c r="E322" s="158" t="s">
        <v>397</v>
      </c>
      <c r="F322" s="234">
        <f t="shared" si="41"/>
        <v>4000</v>
      </c>
      <c r="G322" s="229">
        <f t="shared" si="37"/>
        <v>2175</v>
      </c>
      <c r="H322" s="720">
        <v>4000</v>
      </c>
      <c r="I322" s="720">
        <v>2175</v>
      </c>
      <c r="J322" s="662"/>
      <c r="K322" s="662"/>
      <c r="L322" s="662"/>
      <c r="M322" s="662"/>
      <c r="N322" s="663"/>
      <c r="O322" s="663"/>
      <c r="P322" s="663"/>
      <c r="Q322" s="235"/>
      <c r="R322" s="158" t="s">
        <v>1268</v>
      </c>
      <c r="S322" s="158">
        <v>800</v>
      </c>
      <c r="T322" s="584">
        <v>435</v>
      </c>
      <c r="U322" s="755" t="s">
        <v>1429</v>
      </c>
    </row>
    <row r="323" spans="1:21" ht="147" customHeight="1">
      <c r="A323" s="822" t="s">
        <v>79</v>
      </c>
      <c r="B323" s="162">
        <v>1</v>
      </c>
      <c r="C323" s="83" t="s">
        <v>910</v>
      </c>
      <c r="D323" s="101">
        <v>2020</v>
      </c>
      <c r="E323" s="189" t="s">
        <v>397</v>
      </c>
      <c r="F323" s="234">
        <f t="shared" si="40"/>
        <v>420</v>
      </c>
      <c r="G323" s="229">
        <f t="shared" ref="G323:G348" si="42">I323+K323+M323+O323+Q323</f>
        <v>0</v>
      </c>
      <c r="H323" s="229">
        <v>420</v>
      </c>
      <c r="I323" s="656"/>
      <c r="J323" s="656"/>
      <c r="K323" s="656"/>
      <c r="L323" s="658"/>
      <c r="M323" s="658"/>
      <c r="N323" s="658"/>
      <c r="O323" s="658"/>
      <c r="P323" s="658"/>
      <c r="Q323" s="231"/>
      <c r="R323" s="255" t="s">
        <v>387</v>
      </c>
      <c r="S323" s="101">
        <v>50</v>
      </c>
      <c r="T323" s="584">
        <v>3</v>
      </c>
      <c r="U323" s="755" t="s">
        <v>1723</v>
      </c>
    </row>
    <row r="324" spans="1:21" ht="163.5" customHeight="1">
      <c r="A324" s="823"/>
      <c r="B324" s="162">
        <v>2</v>
      </c>
      <c r="C324" s="105" t="s">
        <v>388</v>
      </c>
      <c r="D324" s="101">
        <v>2020</v>
      </c>
      <c r="E324" s="189" t="s">
        <v>397</v>
      </c>
      <c r="F324" s="234">
        <f t="shared" si="40"/>
        <v>6272.5</v>
      </c>
      <c r="G324" s="229">
        <f t="shared" si="42"/>
        <v>1288.01</v>
      </c>
      <c r="H324" s="229"/>
      <c r="I324" s="229"/>
      <c r="J324" s="229">
        <v>5772.5</v>
      </c>
      <c r="K324" s="229">
        <v>1288.01</v>
      </c>
      <c r="L324" s="231">
        <v>500</v>
      </c>
      <c r="M324" s="658"/>
      <c r="N324" s="658"/>
      <c r="O324" s="658"/>
      <c r="P324" s="658"/>
      <c r="Q324" s="231"/>
      <c r="R324" s="255" t="s">
        <v>387</v>
      </c>
      <c r="S324" s="101">
        <v>800</v>
      </c>
      <c r="T324" s="584">
        <v>78</v>
      </c>
      <c r="U324" s="755" t="s">
        <v>1430</v>
      </c>
    </row>
    <row r="325" spans="1:21" ht="163.5" customHeight="1">
      <c r="A325" s="824"/>
      <c r="B325" s="162">
        <v>3</v>
      </c>
      <c r="C325" s="83" t="s">
        <v>697</v>
      </c>
      <c r="D325" s="101">
        <v>2020</v>
      </c>
      <c r="E325" s="189" t="s">
        <v>397</v>
      </c>
      <c r="F325" s="234">
        <f t="shared" si="40"/>
        <v>50</v>
      </c>
      <c r="G325" s="229">
        <f t="shared" si="42"/>
        <v>0</v>
      </c>
      <c r="H325" s="229"/>
      <c r="I325" s="229"/>
      <c r="J325" s="229"/>
      <c r="K325" s="229"/>
      <c r="L325" s="231">
        <v>50</v>
      </c>
      <c r="M325" s="658"/>
      <c r="N325" s="658"/>
      <c r="O325" s="658"/>
      <c r="P325" s="661"/>
      <c r="Q325" s="234"/>
      <c r="R325" s="255" t="s">
        <v>911</v>
      </c>
      <c r="S325" s="101">
        <v>10</v>
      </c>
      <c r="T325" s="584">
        <v>0</v>
      </c>
      <c r="U325" s="755" t="s">
        <v>1724</v>
      </c>
    </row>
    <row r="326" spans="1:21" ht="127.5" customHeight="1">
      <c r="A326" s="843" t="s">
        <v>412</v>
      </c>
      <c r="B326" s="162">
        <v>1</v>
      </c>
      <c r="C326" s="254" t="s">
        <v>389</v>
      </c>
      <c r="D326" s="40">
        <v>2020</v>
      </c>
      <c r="E326" s="255" t="s">
        <v>390</v>
      </c>
      <c r="F326" s="234">
        <v>70</v>
      </c>
      <c r="G326" s="229">
        <f t="shared" si="42"/>
        <v>0</v>
      </c>
      <c r="H326" s="229"/>
      <c r="I326" s="229"/>
      <c r="J326" s="229"/>
      <c r="K326" s="229"/>
      <c r="L326" s="231">
        <v>70</v>
      </c>
      <c r="M326" s="231">
        <v>0</v>
      </c>
      <c r="N326" s="658" t="s">
        <v>371</v>
      </c>
      <c r="O326" s="658"/>
      <c r="P326" s="658" t="s">
        <v>371</v>
      </c>
      <c r="Q326" s="236"/>
      <c r="R326" s="255" t="s">
        <v>391</v>
      </c>
      <c r="S326" s="255">
        <v>11</v>
      </c>
      <c r="T326" s="584">
        <v>0</v>
      </c>
      <c r="U326" s="755"/>
    </row>
    <row r="327" spans="1:21" ht="126">
      <c r="A327" s="829"/>
      <c r="B327" s="163">
        <v>2</v>
      </c>
      <c r="C327" s="367" t="s">
        <v>915</v>
      </c>
      <c r="D327" s="40">
        <v>2020</v>
      </c>
      <c r="E327" s="368" t="s">
        <v>390</v>
      </c>
      <c r="F327" s="721">
        <f>H327+J327+L327+N327+P327</f>
        <v>10</v>
      </c>
      <c r="G327" s="229">
        <f t="shared" si="42"/>
        <v>4.3</v>
      </c>
      <c r="H327" s="721"/>
      <c r="I327" s="721"/>
      <c r="J327" s="721"/>
      <c r="K327" s="721"/>
      <c r="L327" s="721">
        <v>10</v>
      </c>
      <c r="M327" s="721">
        <v>4.3</v>
      </c>
      <c r="N327" s="665"/>
      <c r="O327" s="665"/>
      <c r="P327" s="665"/>
      <c r="Q327" s="237"/>
      <c r="R327" s="368" t="s">
        <v>503</v>
      </c>
      <c r="S327" s="189">
        <v>1</v>
      </c>
      <c r="T327" s="584">
        <v>1</v>
      </c>
      <c r="U327" s="785" t="s">
        <v>1643</v>
      </c>
    </row>
    <row r="328" spans="1:21" ht="102">
      <c r="A328" s="829"/>
      <c r="B328" s="163">
        <v>3</v>
      </c>
      <c r="C328" s="254" t="s">
        <v>392</v>
      </c>
      <c r="D328" s="40">
        <v>2020</v>
      </c>
      <c r="E328" s="258" t="s">
        <v>411</v>
      </c>
      <c r="F328" s="229">
        <f>H328+J328+L328+N328+P328</f>
        <v>345.8</v>
      </c>
      <c r="G328" s="229">
        <f t="shared" si="42"/>
        <v>0</v>
      </c>
      <c r="H328" s="229"/>
      <c r="I328" s="229"/>
      <c r="J328" s="229"/>
      <c r="K328" s="229"/>
      <c r="L328" s="231">
        <v>345.8</v>
      </c>
      <c r="M328" s="231">
        <v>0</v>
      </c>
      <c r="N328" s="658"/>
      <c r="O328" s="658"/>
      <c r="P328" s="658"/>
      <c r="Q328" s="233"/>
      <c r="R328" s="255" t="s">
        <v>63</v>
      </c>
      <c r="S328" s="255">
        <v>40</v>
      </c>
      <c r="T328" s="584">
        <v>0</v>
      </c>
      <c r="U328" s="759" t="s">
        <v>1644</v>
      </c>
    </row>
    <row r="329" spans="1:21" ht="110.25">
      <c r="A329" s="829"/>
      <c r="B329" s="162">
        <v>4</v>
      </c>
      <c r="C329" s="254" t="s">
        <v>393</v>
      </c>
      <c r="D329" s="101">
        <v>2020</v>
      </c>
      <c r="E329" s="189" t="s">
        <v>913</v>
      </c>
      <c r="F329" s="229">
        <f>H329+J329+L329+N329+P329</f>
        <v>150</v>
      </c>
      <c r="G329" s="229">
        <f t="shared" si="42"/>
        <v>0</v>
      </c>
      <c r="H329" s="229"/>
      <c r="I329" s="229"/>
      <c r="J329" s="229"/>
      <c r="K329" s="229"/>
      <c r="L329" s="231">
        <v>150</v>
      </c>
      <c r="M329" s="231">
        <v>0</v>
      </c>
      <c r="N329" s="658"/>
      <c r="O329" s="658"/>
      <c r="P329" s="658"/>
      <c r="Q329" s="231"/>
      <c r="R329" s="189" t="s">
        <v>410</v>
      </c>
      <c r="S329" s="101">
        <v>2</v>
      </c>
      <c r="T329" s="584">
        <v>0</v>
      </c>
      <c r="U329" s="759" t="s">
        <v>1645</v>
      </c>
    </row>
    <row r="330" spans="1:21" ht="147" customHeight="1">
      <c r="A330" s="829"/>
      <c r="B330" s="148">
        <v>5</v>
      </c>
      <c r="C330" s="254" t="s">
        <v>394</v>
      </c>
      <c r="D330" s="101">
        <v>2020</v>
      </c>
      <c r="E330" s="189" t="s">
        <v>912</v>
      </c>
      <c r="F330" s="229">
        <f>H330+J330+L330+N330+P330</f>
        <v>268.7</v>
      </c>
      <c r="G330" s="229">
        <f t="shared" si="42"/>
        <v>242.3</v>
      </c>
      <c r="H330" s="229"/>
      <c r="I330" s="229"/>
      <c r="J330" s="229"/>
      <c r="K330" s="229"/>
      <c r="L330" s="231">
        <v>163.69999999999999</v>
      </c>
      <c r="M330" s="231">
        <v>130.6</v>
      </c>
      <c r="N330" s="231">
        <v>24</v>
      </c>
      <c r="O330" s="231"/>
      <c r="P330" s="231">
        <v>81</v>
      </c>
      <c r="Q330" s="231">
        <v>111.7</v>
      </c>
      <c r="R330" s="255" t="s">
        <v>63</v>
      </c>
      <c r="S330" s="101">
        <v>120</v>
      </c>
      <c r="T330" s="584">
        <v>230</v>
      </c>
      <c r="U330" s="755" t="s">
        <v>1431</v>
      </c>
    </row>
    <row r="331" spans="1:21" ht="144" customHeight="1">
      <c r="A331" s="829"/>
      <c r="B331" s="148">
        <v>6</v>
      </c>
      <c r="C331" s="254" t="s">
        <v>914</v>
      </c>
      <c r="D331" s="101">
        <v>2020</v>
      </c>
      <c r="E331" s="189" t="s">
        <v>390</v>
      </c>
      <c r="F331" s="229">
        <f>H331+J331+L331+N331+P331</f>
        <v>15</v>
      </c>
      <c r="G331" s="229">
        <f t="shared" si="42"/>
        <v>0</v>
      </c>
      <c r="H331" s="229"/>
      <c r="I331" s="229"/>
      <c r="J331" s="229"/>
      <c r="K331" s="229"/>
      <c r="L331" s="231">
        <v>15</v>
      </c>
      <c r="M331" s="231">
        <v>0</v>
      </c>
      <c r="N331" s="231"/>
      <c r="O331" s="658"/>
      <c r="P331" s="658"/>
      <c r="Q331" s="231"/>
      <c r="R331" s="255" t="s">
        <v>503</v>
      </c>
      <c r="S331" s="101">
        <v>1</v>
      </c>
      <c r="T331" s="584">
        <v>0</v>
      </c>
      <c r="U331" s="755" t="s">
        <v>1688</v>
      </c>
    </row>
    <row r="332" spans="1:21" ht="88.5" customHeight="1">
      <c r="A332" s="829"/>
      <c r="B332" s="148">
        <v>7</v>
      </c>
      <c r="C332" s="254" t="s">
        <v>657</v>
      </c>
      <c r="D332" s="101">
        <v>2020</v>
      </c>
      <c r="E332" s="257" t="s">
        <v>390</v>
      </c>
      <c r="F332" s="229">
        <f t="shared" ref="F332:F343" si="43">H332+J332+L332+N332+P332</f>
        <v>40</v>
      </c>
      <c r="G332" s="229">
        <f t="shared" si="42"/>
        <v>20.100000000000001</v>
      </c>
      <c r="H332" s="229"/>
      <c r="I332" s="229"/>
      <c r="J332" s="229"/>
      <c r="K332" s="229"/>
      <c r="L332" s="231">
        <v>40</v>
      </c>
      <c r="M332" s="231">
        <v>20.100000000000001</v>
      </c>
      <c r="N332" s="658"/>
      <c r="O332" s="658"/>
      <c r="P332" s="658"/>
      <c r="Q332" s="231"/>
      <c r="R332" s="255" t="s">
        <v>922</v>
      </c>
      <c r="S332" s="101">
        <v>709</v>
      </c>
      <c r="T332" s="584">
        <v>504.6</v>
      </c>
      <c r="U332" s="755" t="s">
        <v>1549</v>
      </c>
    </row>
    <row r="333" spans="1:21" ht="85.5" customHeight="1">
      <c r="A333" s="829"/>
      <c r="B333" s="72">
        <v>8</v>
      </c>
      <c r="C333" s="28" t="s">
        <v>413</v>
      </c>
      <c r="D333" s="40">
        <v>2020</v>
      </c>
      <c r="E333" s="258" t="s">
        <v>390</v>
      </c>
      <c r="F333" s="229">
        <f t="shared" si="43"/>
        <v>5</v>
      </c>
      <c r="G333" s="229">
        <f t="shared" si="42"/>
        <v>3.45</v>
      </c>
      <c r="H333" s="229"/>
      <c r="I333" s="229"/>
      <c r="J333" s="229"/>
      <c r="K333" s="229"/>
      <c r="L333" s="231">
        <v>5</v>
      </c>
      <c r="M333" s="231">
        <v>3.45</v>
      </c>
      <c r="N333" s="658"/>
      <c r="O333" s="658"/>
      <c r="P333" s="658"/>
      <c r="Q333" s="233"/>
      <c r="R333" s="589" t="s">
        <v>498</v>
      </c>
      <c r="S333" s="40">
        <v>1</v>
      </c>
      <c r="T333" s="592">
        <v>1</v>
      </c>
      <c r="U333" s="755" t="s">
        <v>1432</v>
      </c>
    </row>
    <row r="334" spans="1:21" ht="126.75" customHeight="1">
      <c r="A334" s="829"/>
      <c r="B334" s="102">
        <v>9</v>
      </c>
      <c r="C334" s="254" t="s">
        <v>658</v>
      </c>
      <c r="D334" s="101">
        <v>2020</v>
      </c>
      <c r="E334" s="189" t="s">
        <v>390</v>
      </c>
      <c r="F334" s="229">
        <f t="shared" si="43"/>
        <v>145</v>
      </c>
      <c r="G334" s="229">
        <f t="shared" si="42"/>
        <v>0</v>
      </c>
      <c r="H334" s="229"/>
      <c r="I334" s="229"/>
      <c r="J334" s="229"/>
      <c r="K334" s="229"/>
      <c r="L334" s="231">
        <v>145</v>
      </c>
      <c r="M334" s="231">
        <v>0</v>
      </c>
      <c r="N334" s="658"/>
      <c r="O334" s="658"/>
      <c r="P334" s="658"/>
      <c r="Q334" s="231"/>
      <c r="R334" s="255" t="s">
        <v>498</v>
      </c>
      <c r="S334" s="101">
        <v>1</v>
      </c>
      <c r="T334" s="584">
        <v>0</v>
      </c>
      <c r="U334" s="755" t="s">
        <v>1667</v>
      </c>
    </row>
    <row r="335" spans="1:21" ht="129.75" customHeight="1">
      <c r="A335" s="829"/>
      <c r="B335" s="148">
        <v>10</v>
      </c>
      <c r="C335" s="254" t="s">
        <v>659</v>
      </c>
      <c r="D335" s="101">
        <v>2020</v>
      </c>
      <c r="E335" s="189" t="s">
        <v>390</v>
      </c>
      <c r="F335" s="229">
        <f t="shared" si="43"/>
        <v>26</v>
      </c>
      <c r="G335" s="229">
        <f t="shared" si="42"/>
        <v>0</v>
      </c>
      <c r="H335" s="229"/>
      <c r="I335" s="229"/>
      <c r="J335" s="229"/>
      <c r="K335" s="229"/>
      <c r="L335" s="231">
        <v>26</v>
      </c>
      <c r="M335" s="231">
        <v>0</v>
      </c>
      <c r="N335" s="658"/>
      <c r="O335" s="658"/>
      <c r="P335" s="658"/>
      <c r="Q335" s="231"/>
      <c r="R335" s="255" t="s">
        <v>916</v>
      </c>
      <c r="S335" s="101">
        <v>1</v>
      </c>
      <c r="T335" s="584">
        <v>0</v>
      </c>
      <c r="U335" s="755" t="s">
        <v>1688</v>
      </c>
    </row>
    <row r="336" spans="1:21" ht="161.25" customHeight="1">
      <c r="A336" s="829"/>
      <c r="B336" s="103">
        <v>11</v>
      </c>
      <c r="C336" s="254" t="s">
        <v>1203</v>
      </c>
      <c r="D336" s="101">
        <v>2020</v>
      </c>
      <c r="E336" s="189" t="s">
        <v>390</v>
      </c>
      <c r="F336" s="229">
        <f t="shared" si="43"/>
        <v>200</v>
      </c>
      <c r="G336" s="229">
        <f t="shared" si="42"/>
        <v>0</v>
      </c>
      <c r="H336" s="229"/>
      <c r="I336" s="229"/>
      <c r="J336" s="229"/>
      <c r="K336" s="229"/>
      <c r="L336" s="231">
        <v>200</v>
      </c>
      <c r="M336" s="231">
        <v>0</v>
      </c>
      <c r="N336" s="658"/>
      <c r="O336" s="658"/>
      <c r="P336" s="658"/>
      <c r="Q336" s="231"/>
      <c r="R336" s="189" t="s">
        <v>921</v>
      </c>
      <c r="S336" s="189">
        <v>20</v>
      </c>
      <c r="T336" s="584">
        <v>0</v>
      </c>
      <c r="U336" s="755" t="s">
        <v>1688</v>
      </c>
    </row>
    <row r="337" spans="1:22" ht="110.25">
      <c r="A337" s="829"/>
      <c r="B337" s="148">
        <v>12</v>
      </c>
      <c r="C337" s="254" t="s">
        <v>917</v>
      </c>
      <c r="D337" s="101">
        <v>2020</v>
      </c>
      <c r="E337" s="255" t="s">
        <v>414</v>
      </c>
      <c r="F337" s="229">
        <f t="shared" si="43"/>
        <v>39.6</v>
      </c>
      <c r="G337" s="229">
        <f t="shared" si="42"/>
        <v>39.6</v>
      </c>
      <c r="H337" s="229"/>
      <c r="I337" s="229"/>
      <c r="J337" s="229"/>
      <c r="K337" s="229"/>
      <c r="L337" s="231">
        <v>39.6</v>
      </c>
      <c r="M337" s="231">
        <v>39.6</v>
      </c>
      <c r="N337" s="658"/>
      <c r="O337" s="658"/>
      <c r="P337" s="658"/>
      <c r="Q337" s="231"/>
      <c r="R337" s="189" t="s">
        <v>920</v>
      </c>
      <c r="S337" s="189">
        <v>76</v>
      </c>
      <c r="T337" s="584">
        <v>64</v>
      </c>
      <c r="U337" s="755" t="s">
        <v>1725</v>
      </c>
    </row>
    <row r="338" spans="1:22" ht="114" customHeight="1">
      <c r="A338" s="829"/>
      <c r="B338" s="103">
        <v>13</v>
      </c>
      <c r="C338" s="254" t="s">
        <v>395</v>
      </c>
      <c r="D338" s="158" t="s">
        <v>396</v>
      </c>
      <c r="E338" s="257" t="s">
        <v>918</v>
      </c>
      <c r="F338" s="229">
        <f t="shared" si="43"/>
        <v>15</v>
      </c>
      <c r="G338" s="229">
        <f t="shared" si="42"/>
        <v>0</v>
      </c>
      <c r="H338" s="229"/>
      <c r="I338" s="229"/>
      <c r="J338" s="229"/>
      <c r="K338" s="229"/>
      <c r="L338" s="231">
        <v>15</v>
      </c>
      <c r="M338" s="231">
        <v>0</v>
      </c>
      <c r="N338" s="658"/>
      <c r="O338" s="658"/>
      <c r="P338" s="658"/>
      <c r="Q338" s="231"/>
      <c r="R338" s="189" t="s">
        <v>480</v>
      </c>
      <c r="S338" s="189">
        <v>1670</v>
      </c>
      <c r="T338" s="584">
        <v>1221</v>
      </c>
      <c r="U338" s="755" t="s">
        <v>1726</v>
      </c>
    </row>
    <row r="339" spans="1:22" ht="63.75">
      <c r="A339" s="829"/>
      <c r="B339" s="148">
        <v>14</v>
      </c>
      <c r="C339" s="100" t="s">
        <v>415</v>
      </c>
      <c r="D339" s="189">
        <v>2020</v>
      </c>
      <c r="E339" s="189" t="s">
        <v>397</v>
      </c>
      <c r="F339" s="229">
        <f t="shared" si="43"/>
        <v>5800</v>
      </c>
      <c r="G339" s="229">
        <f t="shared" si="42"/>
        <v>5800</v>
      </c>
      <c r="H339" s="229">
        <v>5800</v>
      </c>
      <c r="I339" s="229">
        <v>5800</v>
      </c>
      <c r="J339" s="229"/>
      <c r="K339" s="229"/>
      <c r="L339" s="231"/>
      <c r="M339" s="231"/>
      <c r="N339" s="658"/>
      <c r="O339" s="658"/>
      <c r="P339" s="658"/>
      <c r="Q339" s="231"/>
      <c r="R339" s="189" t="s">
        <v>63</v>
      </c>
      <c r="S339" s="189">
        <v>210</v>
      </c>
      <c r="T339" s="584">
        <v>638</v>
      </c>
      <c r="U339" s="755" t="s">
        <v>1433</v>
      </c>
    </row>
    <row r="340" spans="1:22" ht="206.25" customHeight="1">
      <c r="A340" s="829"/>
      <c r="B340" s="103">
        <v>15</v>
      </c>
      <c r="C340" s="254" t="s">
        <v>416</v>
      </c>
      <c r="D340" s="189">
        <v>2020</v>
      </c>
      <c r="E340" s="189" t="s">
        <v>397</v>
      </c>
      <c r="F340" s="229">
        <f t="shared" si="43"/>
        <v>900</v>
      </c>
      <c r="G340" s="229">
        <f t="shared" si="42"/>
        <v>0</v>
      </c>
      <c r="H340" s="229"/>
      <c r="I340" s="229"/>
      <c r="J340" s="229"/>
      <c r="K340" s="229"/>
      <c r="L340" s="231">
        <v>900</v>
      </c>
      <c r="M340" s="231">
        <v>0</v>
      </c>
      <c r="N340" s="658"/>
      <c r="O340" s="658"/>
      <c r="P340" s="658"/>
      <c r="Q340" s="231"/>
      <c r="R340" s="189" t="s">
        <v>63</v>
      </c>
      <c r="S340" s="189">
        <v>90</v>
      </c>
      <c r="T340" s="584">
        <v>2</v>
      </c>
      <c r="U340" s="755" t="s">
        <v>1647</v>
      </c>
    </row>
    <row r="341" spans="1:22" ht="129.75" customHeight="1">
      <c r="A341" s="829"/>
      <c r="B341" s="103">
        <v>16</v>
      </c>
      <c r="C341" s="588" t="s">
        <v>614</v>
      </c>
      <c r="D341" s="101">
        <v>2020</v>
      </c>
      <c r="E341" s="257" t="s">
        <v>919</v>
      </c>
      <c r="F341" s="229">
        <f>H341+J341+L341+N341+P341</f>
        <v>614.5</v>
      </c>
      <c r="G341" s="229">
        <f t="shared" si="42"/>
        <v>632.84500000000003</v>
      </c>
      <c r="H341" s="229">
        <v>51.5</v>
      </c>
      <c r="I341" s="229">
        <v>51.5</v>
      </c>
      <c r="J341" s="733">
        <v>0</v>
      </c>
      <c r="K341" s="733">
        <v>0</v>
      </c>
      <c r="L341" s="234">
        <v>550</v>
      </c>
      <c r="M341" s="234">
        <v>510.84500000000003</v>
      </c>
      <c r="N341" s="231"/>
      <c r="O341" s="231"/>
      <c r="P341" s="231">
        <v>13</v>
      </c>
      <c r="Q341" s="231">
        <v>70.5</v>
      </c>
      <c r="R341" s="189" t="s">
        <v>63</v>
      </c>
      <c r="S341" s="101">
        <v>740</v>
      </c>
      <c r="T341" s="592">
        <v>2601</v>
      </c>
      <c r="U341" s="755" t="s">
        <v>1434</v>
      </c>
    </row>
    <row r="342" spans="1:22" ht="63.75">
      <c r="A342" s="829"/>
      <c r="B342" s="103">
        <v>17</v>
      </c>
      <c r="C342" s="28" t="s">
        <v>612</v>
      </c>
      <c r="D342" s="40">
        <v>2020</v>
      </c>
      <c r="E342" s="189" t="s">
        <v>397</v>
      </c>
      <c r="F342" s="229">
        <f t="shared" si="43"/>
        <v>20</v>
      </c>
      <c r="G342" s="229">
        <f t="shared" si="42"/>
        <v>10</v>
      </c>
      <c r="H342" s="229"/>
      <c r="I342" s="229"/>
      <c r="J342" s="229"/>
      <c r="K342" s="229"/>
      <c r="L342" s="234">
        <v>20</v>
      </c>
      <c r="M342" s="234">
        <v>10</v>
      </c>
      <c r="N342" s="231"/>
      <c r="O342" s="658"/>
      <c r="P342" s="658"/>
      <c r="Q342" s="233"/>
      <c r="R342" s="189" t="s">
        <v>63</v>
      </c>
      <c r="S342" s="40">
        <v>4</v>
      </c>
      <c r="T342" s="584">
        <v>2</v>
      </c>
      <c r="U342" s="755" t="s">
        <v>1435</v>
      </c>
    </row>
    <row r="343" spans="1:22" ht="66.75" customHeight="1">
      <c r="A343" s="829"/>
      <c r="B343" s="103">
        <v>18</v>
      </c>
      <c r="C343" s="28" t="s">
        <v>613</v>
      </c>
      <c r="D343" s="40">
        <v>2020</v>
      </c>
      <c r="E343" s="189" t="s">
        <v>397</v>
      </c>
      <c r="F343" s="229">
        <f t="shared" si="43"/>
        <v>5</v>
      </c>
      <c r="G343" s="229">
        <f t="shared" si="42"/>
        <v>2.5510000000000002</v>
      </c>
      <c r="H343" s="229"/>
      <c r="I343" s="229"/>
      <c r="J343" s="229"/>
      <c r="K343" s="229"/>
      <c r="L343" s="234">
        <v>5</v>
      </c>
      <c r="M343" s="234">
        <v>2.5510000000000002</v>
      </c>
      <c r="N343" s="231"/>
      <c r="O343" s="658"/>
      <c r="P343" s="658"/>
      <c r="Q343" s="233"/>
      <c r="R343" s="189" t="s">
        <v>63</v>
      </c>
      <c r="S343" s="40">
        <v>10</v>
      </c>
      <c r="T343" s="584">
        <v>3</v>
      </c>
      <c r="U343" s="755" t="s">
        <v>1436</v>
      </c>
    </row>
    <row r="344" spans="1:22" ht="76.5" customHeight="1">
      <c r="A344" s="810"/>
      <c r="B344" s="103">
        <v>19</v>
      </c>
      <c r="C344" s="100" t="s">
        <v>1197</v>
      </c>
      <c r="D344" s="101">
        <v>2020</v>
      </c>
      <c r="E344" s="257" t="s">
        <v>481</v>
      </c>
      <c r="F344" s="658"/>
      <c r="G344" s="229">
        <f t="shared" si="42"/>
        <v>0</v>
      </c>
      <c r="H344" s="658"/>
      <c r="I344" s="658"/>
      <c r="J344" s="658"/>
      <c r="K344" s="658"/>
      <c r="L344" s="658"/>
      <c r="M344" s="658"/>
      <c r="N344" s="658"/>
      <c r="O344" s="658"/>
      <c r="P344" s="658"/>
      <c r="Q344" s="231"/>
      <c r="R344" s="101"/>
      <c r="S344" s="101"/>
      <c r="T344" s="584"/>
      <c r="U344" s="755" t="s">
        <v>1437</v>
      </c>
    </row>
    <row r="345" spans="1:22" ht="409.5" customHeight="1">
      <c r="A345" s="845" t="s">
        <v>923</v>
      </c>
      <c r="B345" s="47">
        <v>1</v>
      </c>
      <c r="C345" s="83" t="s">
        <v>417</v>
      </c>
      <c r="D345" s="73">
        <v>2020</v>
      </c>
      <c r="E345" s="255" t="s">
        <v>421</v>
      </c>
      <c r="F345" s="666"/>
      <c r="G345" s="229">
        <f t="shared" si="42"/>
        <v>0</v>
      </c>
      <c r="H345" s="666"/>
      <c r="I345" s="666"/>
      <c r="J345" s="666"/>
      <c r="K345" s="666"/>
      <c r="L345" s="666"/>
      <c r="M345" s="666"/>
      <c r="N345" s="666"/>
      <c r="O345" s="666"/>
      <c r="P345" s="666"/>
      <c r="Q345" s="227"/>
      <c r="R345" s="73" t="s">
        <v>482</v>
      </c>
      <c r="S345" s="253" t="s">
        <v>483</v>
      </c>
      <c r="T345" s="586" t="s">
        <v>483</v>
      </c>
      <c r="U345" s="778" t="s">
        <v>1727</v>
      </c>
    </row>
    <row r="346" spans="1:22" ht="409.5" customHeight="1">
      <c r="A346" s="851"/>
      <c r="B346" s="47">
        <v>2</v>
      </c>
      <c r="C346" s="83" t="s">
        <v>418</v>
      </c>
      <c r="D346" s="73">
        <v>2020</v>
      </c>
      <c r="E346" s="258" t="s">
        <v>924</v>
      </c>
      <c r="F346" s="666"/>
      <c r="G346" s="229">
        <f t="shared" si="42"/>
        <v>0</v>
      </c>
      <c r="H346" s="666"/>
      <c r="I346" s="666"/>
      <c r="J346" s="666"/>
      <c r="K346" s="666"/>
      <c r="L346" s="666"/>
      <c r="M346" s="666"/>
      <c r="N346" s="666"/>
      <c r="O346" s="666"/>
      <c r="P346" s="666"/>
      <c r="Q346" s="227"/>
      <c r="R346" s="73" t="s">
        <v>484</v>
      </c>
      <c r="S346" s="366" t="s">
        <v>485</v>
      </c>
      <c r="T346" s="586" t="s">
        <v>485</v>
      </c>
      <c r="U346" s="778" t="s">
        <v>1673</v>
      </c>
    </row>
    <row r="347" spans="1:22" ht="313.5" customHeight="1">
      <c r="A347" s="851"/>
      <c r="B347" s="336">
        <v>3</v>
      </c>
      <c r="C347" s="337" t="s">
        <v>419</v>
      </c>
      <c r="D347" s="338">
        <v>2020</v>
      </c>
      <c r="E347" s="339" t="s">
        <v>421</v>
      </c>
      <c r="F347" s="667"/>
      <c r="G347" s="229">
        <f t="shared" si="42"/>
        <v>0</v>
      </c>
      <c r="H347" s="667"/>
      <c r="I347" s="667"/>
      <c r="J347" s="667"/>
      <c r="K347" s="667"/>
      <c r="L347" s="667"/>
      <c r="M347" s="668"/>
      <c r="N347" s="667"/>
      <c r="O347" s="667"/>
      <c r="P347" s="667"/>
      <c r="Q347" s="550"/>
      <c r="R347" s="340" t="s">
        <v>486</v>
      </c>
      <c r="S347" s="341" t="s">
        <v>483</v>
      </c>
      <c r="T347" s="585" t="s">
        <v>483</v>
      </c>
      <c r="U347" s="778" t="s">
        <v>1674</v>
      </c>
    </row>
    <row r="348" spans="1:22" ht="394.5" customHeight="1">
      <c r="A348" s="847"/>
      <c r="B348" s="47">
        <v>4</v>
      </c>
      <c r="C348" s="83" t="s">
        <v>420</v>
      </c>
      <c r="D348" s="73">
        <v>2020</v>
      </c>
      <c r="E348" s="255" t="s">
        <v>421</v>
      </c>
      <c r="F348" s="227"/>
      <c r="G348" s="228">
        <f t="shared" si="42"/>
        <v>0</v>
      </c>
      <c r="H348" s="227"/>
      <c r="I348" s="227"/>
      <c r="J348" s="227"/>
      <c r="K348" s="227"/>
      <c r="L348" s="227"/>
      <c r="M348" s="227"/>
      <c r="N348" s="227"/>
      <c r="O348" s="227"/>
      <c r="P348" s="227"/>
      <c r="Q348" s="227"/>
      <c r="R348" s="201" t="s">
        <v>487</v>
      </c>
      <c r="S348" s="253" t="s">
        <v>483</v>
      </c>
      <c r="T348" s="586" t="s">
        <v>483</v>
      </c>
      <c r="U348" s="778" t="s">
        <v>1646</v>
      </c>
    </row>
    <row r="349" spans="1:22" ht="21" customHeight="1">
      <c r="A349" s="19"/>
      <c r="B349" s="253"/>
      <c r="C349" s="16" t="s">
        <v>169</v>
      </c>
      <c r="D349" s="253"/>
      <c r="E349" s="253"/>
      <c r="F349" s="18">
        <f>H349+J349+L349+N349+P349</f>
        <v>397972.40000000008</v>
      </c>
      <c r="G349" s="18">
        <f>I349+K349+M349+O349+Q349</f>
        <v>269238.11900000001</v>
      </c>
      <c r="H349" s="18">
        <f>SUM(H258:H348)</f>
        <v>356374.80000000005</v>
      </c>
      <c r="I349" s="18">
        <f t="shared" ref="I349:Q349" si="44">SUM(I258:I348)</f>
        <v>242184.89</v>
      </c>
      <c r="J349" s="18">
        <f t="shared" si="44"/>
        <v>10289.4</v>
      </c>
      <c r="K349" s="18">
        <f t="shared" si="44"/>
        <v>5175.6260000000002</v>
      </c>
      <c r="L349" s="18">
        <f t="shared" si="44"/>
        <v>31190.199999999997</v>
      </c>
      <c r="M349" s="18">
        <f t="shared" si="44"/>
        <v>21695.402999999998</v>
      </c>
      <c r="N349" s="18">
        <f t="shared" si="44"/>
        <v>24</v>
      </c>
      <c r="O349" s="18">
        <f t="shared" si="44"/>
        <v>0</v>
      </c>
      <c r="P349" s="18">
        <f t="shared" si="44"/>
        <v>94</v>
      </c>
      <c r="Q349" s="18">
        <f t="shared" si="44"/>
        <v>182.2</v>
      </c>
      <c r="R349" s="106"/>
      <c r="S349" s="253"/>
      <c r="T349" s="461"/>
      <c r="U349" s="755"/>
      <c r="V349" s="512"/>
    </row>
    <row r="350" spans="1:22" ht="21" customHeight="1">
      <c r="A350" s="830" t="s">
        <v>734</v>
      </c>
      <c r="B350" s="831"/>
      <c r="C350" s="831"/>
      <c r="D350" s="831"/>
      <c r="E350" s="831"/>
      <c r="F350" s="831"/>
      <c r="G350" s="831"/>
      <c r="H350" s="831"/>
      <c r="I350" s="831"/>
      <c r="J350" s="831"/>
      <c r="K350" s="831"/>
      <c r="L350" s="831"/>
      <c r="M350" s="831"/>
      <c r="N350" s="831"/>
      <c r="O350" s="831"/>
      <c r="P350" s="831"/>
      <c r="Q350" s="831"/>
      <c r="R350" s="831"/>
      <c r="S350" s="831"/>
      <c r="T350" s="832"/>
      <c r="U350" s="755"/>
    </row>
    <row r="351" spans="1:22" ht="409.5">
      <c r="A351" s="845" t="s">
        <v>79</v>
      </c>
      <c r="B351" s="38" t="s">
        <v>67</v>
      </c>
      <c r="C351" s="19" t="s">
        <v>925</v>
      </c>
      <c r="D351" s="732">
        <v>2020</v>
      </c>
      <c r="E351" s="732" t="s">
        <v>80</v>
      </c>
      <c r="F351" s="39">
        <f>H351+J351+L351+N351+P351</f>
        <v>150</v>
      </c>
      <c r="G351" s="39">
        <f>I351+K351+M351+O351+Q351</f>
        <v>60.8</v>
      </c>
      <c r="H351" s="39"/>
      <c r="I351" s="39"/>
      <c r="J351" s="39"/>
      <c r="K351" s="39"/>
      <c r="L351" s="39">
        <v>150</v>
      </c>
      <c r="M351" s="39">
        <v>60.8</v>
      </c>
      <c r="N351" s="39"/>
      <c r="O351" s="39"/>
      <c r="P351" s="39"/>
      <c r="Q351" s="39"/>
      <c r="R351" s="732" t="s">
        <v>749</v>
      </c>
      <c r="S351" s="732">
        <v>12000</v>
      </c>
      <c r="T351" s="732">
        <v>1100</v>
      </c>
      <c r="U351" s="778" t="s">
        <v>1728</v>
      </c>
    </row>
    <row r="352" spans="1:22" ht="102" customHeight="1">
      <c r="A352" s="846"/>
      <c r="B352" s="38" t="s">
        <v>81</v>
      </c>
      <c r="C352" s="19" t="s">
        <v>82</v>
      </c>
      <c r="D352" s="732">
        <v>2020</v>
      </c>
      <c r="E352" s="204" t="s">
        <v>83</v>
      </c>
      <c r="F352" s="39">
        <f t="shared" ref="F352:F358" si="45">H352+J352+L352+N352+P352</f>
        <v>15</v>
      </c>
      <c r="G352" s="39">
        <f t="shared" ref="G352:G359" si="46">I352+K352+M352+O352+Q352</f>
        <v>0</v>
      </c>
      <c r="H352" s="39"/>
      <c r="I352" s="39"/>
      <c r="J352" s="39"/>
      <c r="K352" s="39"/>
      <c r="L352" s="39">
        <v>15</v>
      </c>
      <c r="M352" s="39"/>
      <c r="N352" s="39"/>
      <c r="O352" s="39"/>
      <c r="P352" s="39"/>
      <c r="Q352" s="39"/>
      <c r="R352" s="732" t="s">
        <v>104</v>
      </c>
      <c r="S352" s="732">
        <v>3</v>
      </c>
      <c r="T352" s="732">
        <v>0</v>
      </c>
      <c r="U352" s="793" t="s">
        <v>1675</v>
      </c>
    </row>
    <row r="353" spans="1:21" ht="102.75" customHeight="1">
      <c r="A353" s="846"/>
      <c r="B353" s="38" t="s">
        <v>84</v>
      </c>
      <c r="C353" s="19" t="s">
        <v>85</v>
      </c>
      <c r="D353" s="732">
        <v>2020</v>
      </c>
      <c r="E353" s="204" t="s">
        <v>83</v>
      </c>
      <c r="F353" s="39">
        <f t="shared" si="45"/>
        <v>15</v>
      </c>
      <c r="G353" s="39">
        <f t="shared" si="46"/>
        <v>0</v>
      </c>
      <c r="H353" s="39"/>
      <c r="I353" s="39"/>
      <c r="J353" s="39"/>
      <c r="K353" s="39"/>
      <c r="L353" s="39">
        <v>15</v>
      </c>
      <c r="M353" s="39"/>
      <c r="N353" s="39"/>
      <c r="O353" s="39"/>
      <c r="P353" s="39"/>
      <c r="Q353" s="39"/>
      <c r="R353" s="732" t="s">
        <v>104</v>
      </c>
      <c r="S353" s="732">
        <v>3</v>
      </c>
      <c r="T353" s="732">
        <v>0</v>
      </c>
      <c r="U353" s="793" t="s">
        <v>1729</v>
      </c>
    </row>
    <row r="354" spans="1:21" ht="234" customHeight="1">
      <c r="A354" s="846"/>
      <c r="B354" s="38" t="s">
        <v>86</v>
      </c>
      <c r="C354" s="19" t="s">
        <v>87</v>
      </c>
      <c r="D354" s="732">
        <v>2020</v>
      </c>
      <c r="E354" s="204" t="s">
        <v>83</v>
      </c>
      <c r="F354" s="39">
        <f t="shared" si="45"/>
        <v>15</v>
      </c>
      <c r="G354" s="39">
        <f t="shared" si="46"/>
        <v>0</v>
      </c>
      <c r="H354" s="39"/>
      <c r="I354" s="39"/>
      <c r="J354" s="39"/>
      <c r="K354" s="39"/>
      <c r="L354" s="39">
        <v>15</v>
      </c>
      <c r="M354" s="39"/>
      <c r="N354" s="39"/>
      <c r="O354" s="39"/>
      <c r="P354" s="39"/>
      <c r="Q354" s="39"/>
      <c r="R354" s="732" t="s">
        <v>104</v>
      </c>
      <c r="S354" s="732">
        <v>3</v>
      </c>
      <c r="T354" s="732">
        <v>0</v>
      </c>
      <c r="U354" s="793" t="s">
        <v>1649</v>
      </c>
    </row>
    <row r="355" spans="1:21" ht="189">
      <c r="A355" s="846"/>
      <c r="B355" s="38" t="s">
        <v>88</v>
      </c>
      <c r="C355" s="19" t="s">
        <v>89</v>
      </c>
      <c r="D355" s="732">
        <v>2020</v>
      </c>
      <c r="E355" s="732" t="s">
        <v>90</v>
      </c>
      <c r="F355" s="39">
        <f t="shared" si="45"/>
        <v>75</v>
      </c>
      <c r="G355" s="39">
        <f t="shared" si="46"/>
        <v>12.5</v>
      </c>
      <c r="H355" s="39"/>
      <c r="I355" s="39"/>
      <c r="J355" s="39"/>
      <c r="K355" s="39"/>
      <c r="L355" s="39">
        <v>40</v>
      </c>
      <c r="M355" s="39">
        <v>12.5</v>
      </c>
      <c r="N355" s="39"/>
      <c r="O355" s="39"/>
      <c r="P355" s="39">
        <v>35</v>
      </c>
      <c r="Q355" s="39"/>
      <c r="R355" s="732" t="s">
        <v>749</v>
      </c>
      <c r="S355" s="732">
        <v>2000</v>
      </c>
      <c r="T355" s="732">
        <v>1</v>
      </c>
      <c r="U355" s="755" t="s">
        <v>1676</v>
      </c>
    </row>
    <row r="356" spans="1:21" ht="135" customHeight="1">
      <c r="A356" s="846"/>
      <c r="B356" s="38" t="s">
        <v>91</v>
      </c>
      <c r="C356" s="19" t="s">
        <v>615</v>
      </c>
      <c r="D356" s="732">
        <v>2020</v>
      </c>
      <c r="E356" s="732" t="s">
        <v>80</v>
      </c>
      <c r="F356" s="39">
        <f t="shared" si="45"/>
        <v>25</v>
      </c>
      <c r="G356" s="39">
        <f t="shared" si="46"/>
        <v>25</v>
      </c>
      <c r="H356" s="650"/>
      <c r="I356" s="650"/>
      <c r="J356" s="650"/>
      <c r="K356" s="650"/>
      <c r="L356" s="39">
        <v>25</v>
      </c>
      <c r="M356" s="39">
        <v>25</v>
      </c>
      <c r="N356" s="650"/>
      <c r="O356" s="650"/>
      <c r="P356" s="650"/>
      <c r="Q356" s="650"/>
      <c r="R356" s="732" t="s">
        <v>616</v>
      </c>
      <c r="S356" s="732">
        <v>1000</v>
      </c>
      <c r="T356" s="732">
        <v>923</v>
      </c>
      <c r="U356" s="755" t="s">
        <v>1438</v>
      </c>
    </row>
    <row r="357" spans="1:21" ht="409.5" customHeight="1">
      <c r="A357" s="846"/>
      <c r="B357" s="38" t="s">
        <v>184</v>
      </c>
      <c r="C357" s="19" t="s">
        <v>92</v>
      </c>
      <c r="D357" s="732">
        <v>2020</v>
      </c>
      <c r="E357" s="732" t="s">
        <v>80</v>
      </c>
      <c r="F357" s="39">
        <f t="shared" si="45"/>
        <v>65</v>
      </c>
      <c r="G357" s="39">
        <f t="shared" si="46"/>
        <v>0</v>
      </c>
      <c r="H357" s="650"/>
      <c r="I357" s="650"/>
      <c r="J357" s="650"/>
      <c r="K357" s="650"/>
      <c r="L357" s="39">
        <v>65</v>
      </c>
      <c r="M357" s="650"/>
      <c r="N357" s="650"/>
      <c r="O357" s="650"/>
      <c r="P357" s="650"/>
      <c r="Q357" s="650"/>
      <c r="R357" s="732" t="s">
        <v>749</v>
      </c>
      <c r="S357" s="732">
        <v>1200</v>
      </c>
      <c r="T357" s="732">
        <v>0</v>
      </c>
      <c r="U357" s="778" t="s">
        <v>1439</v>
      </c>
    </row>
    <row r="358" spans="1:21" ht="165" customHeight="1">
      <c r="A358" s="669"/>
      <c r="B358" s="734" t="s">
        <v>185</v>
      </c>
      <c r="C358" s="19" t="s">
        <v>1248</v>
      </c>
      <c r="D358" s="732">
        <v>2020</v>
      </c>
      <c r="E358" s="732" t="s">
        <v>1249</v>
      </c>
      <c r="F358" s="39">
        <f t="shared" si="45"/>
        <v>58.4</v>
      </c>
      <c r="G358" s="39">
        <f t="shared" si="46"/>
        <v>49.6</v>
      </c>
      <c r="H358" s="39"/>
      <c r="I358" s="39"/>
      <c r="J358" s="39">
        <v>58.4</v>
      </c>
      <c r="K358" s="39">
        <v>49.6</v>
      </c>
      <c r="L358" s="39"/>
      <c r="M358" s="39"/>
      <c r="N358" s="39"/>
      <c r="O358" s="39"/>
      <c r="P358" s="39"/>
      <c r="Q358" s="39"/>
      <c r="R358" s="732" t="s">
        <v>1183</v>
      </c>
      <c r="S358" s="732">
        <v>146</v>
      </c>
      <c r="T358" s="732">
        <v>124</v>
      </c>
      <c r="U358" s="755" t="s">
        <v>1440</v>
      </c>
    </row>
    <row r="359" spans="1:21" ht="255" customHeight="1">
      <c r="A359" s="730" t="s">
        <v>93</v>
      </c>
      <c r="B359" s="38" t="s">
        <v>67</v>
      </c>
      <c r="C359" s="19" t="s">
        <v>810</v>
      </c>
      <c r="D359" s="732">
        <v>2020</v>
      </c>
      <c r="E359" s="732" t="s">
        <v>80</v>
      </c>
      <c r="F359" s="39">
        <f>H359+J359+L359+N359+P359</f>
        <v>100</v>
      </c>
      <c r="G359" s="39">
        <f t="shared" si="46"/>
        <v>0</v>
      </c>
      <c r="H359" s="39"/>
      <c r="I359" s="39"/>
      <c r="J359" s="39"/>
      <c r="K359" s="39"/>
      <c r="L359" s="39">
        <v>100</v>
      </c>
      <c r="M359" s="39"/>
      <c r="N359" s="39"/>
      <c r="O359" s="39"/>
      <c r="P359" s="39"/>
      <c r="Q359" s="39"/>
      <c r="R359" s="732" t="s">
        <v>865</v>
      </c>
      <c r="S359" s="732">
        <v>3</v>
      </c>
      <c r="T359" s="732">
        <v>0</v>
      </c>
      <c r="U359" s="755" t="s">
        <v>1441</v>
      </c>
    </row>
    <row r="360" spans="1:21" ht="15.75">
      <c r="A360" s="670"/>
      <c r="B360" s="670"/>
      <c r="C360" s="735" t="s">
        <v>170</v>
      </c>
      <c r="D360" s="736"/>
      <c r="E360" s="737"/>
      <c r="F360" s="738">
        <f>H360+J360+L360+N360+P360</f>
        <v>518.4</v>
      </c>
      <c r="G360" s="738">
        <f>I360+K360+M360+O360+Q360</f>
        <v>147.9</v>
      </c>
      <c r="H360" s="738">
        <f>SUM(H351:H359)</f>
        <v>0</v>
      </c>
      <c r="I360" s="738">
        <f t="shared" ref="I360:Q360" si="47">SUM(I351:I359)</f>
        <v>0</v>
      </c>
      <c r="J360" s="738">
        <f t="shared" si="47"/>
        <v>58.4</v>
      </c>
      <c r="K360" s="738">
        <f t="shared" si="47"/>
        <v>49.6</v>
      </c>
      <c r="L360" s="738">
        <f>SUM(L351:L359)</f>
        <v>425</v>
      </c>
      <c r="M360" s="738">
        <f t="shared" si="47"/>
        <v>98.3</v>
      </c>
      <c r="N360" s="738">
        <f t="shared" si="47"/>
        <v>0</v>
      </c>
      <c r="O360" s="738">
        <f t="shared" si="47"/>
        <v>0</v>
      </c>
      <c r="P360" s="738">
        <f t="shared" si="47"/>
        <v>35</v>
      </c>
      <c r="Q360" s="738">
        <f t="shared" si="47"/>
        <v>0</v>
      </c>
      <c r="R360" s="736"/>
      <c r="S360" s="736"/>
      <c r="T360" s="461"/>
      <c r="U360" s="755"/>
    </row>
    <row r="361" spans="1:21" ht="15.75">
      <c r="A361" s="866" t="s">
        <v>735</v>
      </c>
      <c r="B361" s="867"/>
      <c r="C361" s="867"/>
      <c r="D361" s="867"/>
      <c r="E361" s="867"/>
      <c r="F361" s="867"/>
      <c r="G361" s="867"/>
      <c r="H361" s="867"/>
      <c r="I361" s="867"/>
      <c r="J361" s="867"/>
      <c r="K361" s="867"/>
      <c r="L361" s="867"/>
      <c r="M361" s="867"/>
      <c r="N361" s="867"/>
      <c r="O361" s="867"/>
      <c r="P361" s="867"/>
      <c r="Q361" s="867"/>
      <c r="R361" s="867"/>
      <c r="S361" s="867"/>
      <c r="T361" s="868"/>
      <c r="U361" s="755"/>
    </row>
    <row r="362" spans="1:21" ht="41.25" customHeight="1">
      <c r="A362" s="809" t="s">
        <v>926</v>
      </c>
      <c r="B362" s="40">
        <v>1</v>
      </c>
      <c r="C362" s="254" t="s">
        <v>95</v>
      </c>
      <c r="D362" s="255">
        <v>2020</v>
      </c>
      <c r="E362" s="255" t="s">
        <v>96</v>
      </c>
      <c r="F362" s="41">
        <f>H362+J362+L362+N362+P362</f>
        <v>2</v>
      </c>
      <c r="G362" s="41">
        <f>I362+K362+M362+O362+Q362</f>
        <v>0</v>
      </c>
      <c r="H362" s="41"/>
      <c r="I362" s="41"/>
      <c r="J362" s="41"/>
      <c r="K362" s="41"/>
      <c r="L362" s="41">
        <v>2</v>
      </c>
      <c r="M362" s="41"/>
      <c r="N362" s="41"/>
      <c r="O362" s="41"/>
      <c r="P362" s="41"/>
      <c r="Q362" s="41"/>
      <c r="R362" s="255" t="s">
        <v>104</v>
      </c>
      <c r="S362" s="255">
        <v>2</v>
      </c>
      <c r="T362" s="573">
        <v>0</v>
      </c>
      <c r="U362" s="755" t="s">
        <v>1551</v>
      </c>
    </row>
    <row r="363" spans="1:21" ht="147" customHeight="1">
      <c r="A363" s="844"/>
      <c r="B363" s="40">
        <v>2</v>
      </c>
      <c r="C363" s="254" t="s">
        <v>97</v>
      </c>
      <c r="D363" s="255">
        <v>2020</v>
      </c>
      <c r="E363" s="255" t="s">
        <v>96</v>
      </c>
      <c r="F363" s="41">
        <f t="shared" ref="F363:F368" si="48">H363+J363+L363+N363+P363</f>
        <v>500</v>
      </c>
      <c r="G363" s="41">
        <f t="shared" ref="G363:G368" si="49">I363+K363+M363+O363+Q363</f>
        <v>0</v>
      </c>
      <c r="H363" s="41"/>
      <c r="I363" s="41"/>
      <c r="J363" s="41"/>
      <c r="K363" s="41"/>
      <c r="L363" s="41">
        <v>500</v>
      </c>
      <c r="M363" s="41"/>
      <c r="N363" s="41"/>
      <c r="O363" s="41"/>
      <c r="P363" s="41"/>
      <c r="Q363" s="41"/>
      <c r="R363" s="255" t="s">
        <v>490</v>
      </c>
      <c r="S363" s="255" t="s">
        <v>489</v>
      </c>
      <c r="T363" s="573">
        <v>0</v>
      </c>
      <c r="U363" s="755" t="s">
        <v>1677</v>
      </c>
    </row>
    <row r="364" spans="1:21" ht="68.25" customHeight="1">
      <c r="A364" s="844"/>
      <c r="B364" s="40">
        <v>3</v>
      </c>
      <c r="C364" s="343" t="s">
        <v>98</v>
      </c>
      <c r="D364" s="255">
        <v>2020</v>
      </c>
      <c r="E364" s="255" t="s">
        <v>96</v>
      </c>
      <c r="F364" s="41">
        <f t="shared" si="48"/>
        <v>40</v>
      </c>
      <c r="G364" s="41">
        <f t="shared" si="49"/>
        <v>0</v>
      </c>
      <c r="H364" s="41"/>
      <c r="I364" s="41"/>
      <c r="J364" s="41"/>
      <c r="K364" s="41"/>
      <c r="L364" s="41">
        <v>40</v>
      </c>
      <c r="M364" s="41"/>
      <c r="N364" s="41"/>
      <c r="O364" s="41"/>
      <c r="P364" s="41"/>
      <c r="Q364" s="41"/>
      <c r="R364" s="574" t="s">
        <v>928</v>
      </c>
      <c r="S364" s="24">
        <v>2</v>
      </c>
      <c r="T364" s="573">
        <v>0</v>
      </c>
      <c r="U364" s="755"/>
    </row>
    <row r="365" spans="1:21" ht="178.5" customHeight="1">
      <c r="A365" s="810"/>
      <c r="B365" s="40">
        <v>4</v>
      </c>
      <c r="C365" s="495" t="s">
        <v>1321</v>
      </c>
      <c r="D365" s="618">
        <v>2020</v>
      </c>
      <c r="E365" s="618" t="s">
        <v>1322</v>
      </c>
      <c r="F365" s="41">
        <f t="shared" si="48"/>
        <v>2109.86</v>
      </c>
      <c r="G365" s="41"/>
      <c r="H365" s="41">
        <v>2109.86</v>
      </c>
      <c r="I365" s="41">
        <v>2102.1</v>
      </c>
      <c r="J365" s="41"/>
      <c r="K365" s="41"/>
      <c r="L365" s="41"/>
      <c r="M365" s="41"/>
      <c r="N365" s="41"/>
      <c r="O365" s="41"/>
      <c r="P365" s="41"/>
      <c r="Q365" s="547"/>
      <c r="R365" s="24" t="s">
        <v>1323</v>
      </c>
      <c r="S365" s="24" t="s">
        <v>1324</v>
      </c>
      <c r="T365" s="620" t="s">
        <v>1324</v>
      </c>
      <c r="U365" s="755" t="s">
        <v>1678</v>
      </c>
    </row>
    <row r="366" spans="1:21" ht="94.5">
      <c r="A366" s="843" t="s">
        <v>927</v>
      </c>
      <c r="B366" s="344">
        <v>1</v>
      </c>
      <c r="C366" s="254" t="s">
        <v>929</v>
      </c>
      <c r="D366" s="255">
        <v>2020</v>
      </c>
      <c r="E366" s="255" t="s">
        <v>96</v>
      </c>
      <c r="F366" s="41">
        <f t="shared" si="48"/>
        <v>5076.2</v>
      </c>
      <c r="G366" s="41">
        <f t="shared" si="49"/>
        <v>4909</v>
      </c>
      <c r="H366" s="29"/>
      <c r="I366" s="29"/>
      <c r="J366" s="41">
        <v>4996.2</v>
      </c>
      <c r="K366" s="41">
        <v>4610</v>
      </c>
      <c r="L366" s="29">
        <v>80</v>
      </c>
      <c r="M366" s="29">
        <v>80</v>
      </c>
      <c r="N366" s="29"/>
      <c r="O366" s="29"/>
      <c r="P366" s="29"/>
      <c r="Q366" s="29">
        <v>219</v>
      </c>
      <c r="R366" s="255" t="s">
        <v>771</v>
      </c>
      <c r="S366" s="255">
        <v>110</v>
      </c>
      <c r="T366" s="573">
        <v>110</v>
      </c>
      <c r="U366" s="755" t="s">
        <v>1550</v>
      </c>
    </row>
    <row r="367" spans="1:21" ht="63">
      <c r="A367" s="844"/>
      <c r="B367" s="40">
        <v>2</v>
      </c>
      <c r="C367" s="254" t="s">
        <v>99</v>
      </c>
      <c r="D367" s="255">
        <v>2020</v>
      </c>
      <c r="E367" s="255" t="s">
        <v>96</v>
      </c>
      <c r="F367" s="41">
        <f t="shared" si="48"/>
        <v>1</v>
      </c>
      <c r="G367" s="41">
        <f t="shared" si="49"/>
        <v>0</v>
      </c>
      <c r="H367" s="41"/>
      <c r="I367" s="41"/>
      <c r="J367" s="491"/>
      <c r="K367" s="491"/>
      <c r="L367" s="41">
        <v>1</v>
      </c>
      <c r="M367" s="41"/>
      <c r="N367" s="41"/>
      <c r="O367" s="41"/>
      <c r="P367" s="41"/>
      <c r="Q367" s="41"/>
      <c r="R367" s="255" t="s">
        <v>104</v>
      </c>
      <c r="S367" s="255">
        <v>4</v>
      </c>
      <c r="T367" s="573">
        <v>0</v>
      </c>
      <c r="U367" s="755" t="s">
        <v>1551</v>
      </c>
    </row>
    <row r="368" spans="1:21" ht="49.5" customHeight="1">
      <c r="A368" s="810"/>
      <c r="B368" s="40">
        <v>3</v>
      </c>
      <c r="C368" s="489" t="s">
        <v>1195</v>
      </c>
      <c r="D368" s="490">
        <v>2020</v>
      </c>
      <c r="E368" s="490" t="s">
        <v>96</v>
      </c>
      <c r="F368" s="41">
        <f t="shared" si="48"/>
        <v>6.4</v>
      </c>
      <c r="G368" s="41">
        <f t="shared" si="49"/>
        <v>6.4</v>
      </c>
      <c r="H368" s="41"/>
      <c r="I368" s="41"/>
      <c r="J368" s="491">
        <v>6.4</v>
      </c>
      <c r="K368" s="491">
        <v>6.4</v>
      </c>
      <c r="L368" s="41"/>
      <c r="M368" s="41"/>
      <c r="N368" s="41"/>
      <c r="O368" s="41"/>
      <c r="P368" s="41"/>
      <c r="Q368" s="41"/>
      <c r="R368" s="490" t="s">
        <v>1196</v>
      </c>
      <c r="S368" s="490">
        <v>16</v>
      </c>
      <c r="T368" s="573">
        <v>14</v>
      </c>
      <c r="U368" s="755" t="s">
        <v>1442</v>
      </c>
    </row>
    <row r="369" spans="1:21" ht="19.5" customHeight="1">
      <c r="A369" s="19"/>
      <c r="B369" s="15"/>
      <c r="C369" s="16" t="s">
        <v>94</v>
      </c>
      <c r="D369" s="15"/>
      <c r="E369" s="17"/>
      <c r="F369" s="18">
        <f>H369+J369+L369+N369+P369</f>
        <v>7735.4599999999991</v>
      </c>
      <c r="G369" s="18">
        <f>I369+K369+M369+O369+Q369</f>
        <v>7017.5</v>
      </c>
      <c r="H369" s="18">
        <f>SUM(H362:H368)</f>
        <v>2109.86</v>
      </c>
      <c r="I369" s="18">
        <f t="shared" ref="I369:Q369" si="50">SUM(I362:I368)</f>
        <v>2102.1</v>
      </c>
      <c r="J369" s="18">
        <f t="shared" si="50"/>
        <v>5002.5999999999995</v>
      </c>
      <c r="K369" s="18">
        <f t="shared" si="50"/>
        <v>4616.3999999999996</v>
      </c>
      <c r="L369" s="18">
        <f t="shared" si="50"/>
        <v>623</v>
      </c>
      <c r="M369" s="18">
        <f t="shared" si="50"/>
        <v>80</v>
      </c>
      <c r="N369" s="18">
        <f t="shared" si="50"/>
        <v>0</v>
      </c>
      <c r="O369" s="18">
        <f t="shared" si="50"/>
        <v>0</v>
      </c>
      <c r="P369" s="18">
        <f t="shared" si="50"/>
        <v>0</v>
      </c>
      <c r="Q369" s="18">
        <f t="shared" si="50"/>
        <v>219</v>
      </c>
      <c r="R369" s="16"/>
      <c r="S369" s="15"/>
      <c r="T369" s="19"/>
      <c r="U369" s="755"/>
    </row>
    <row r="370" spans="1:21" ht="15.75">
      <c r="A370" s="830" t="s">
        <v>736</v>
      </c>
      <c r="B370" s="831"/>
      <c r="C370" s="831"/>
      <c r="D370" s="831"/>
      <c r="E370" s="831"/>
      <c r="F370" s="831"/>
      <c r="G370" s="831"/>
      <c r="H370" s="831"/>
      <c r="I370" s="831"/>
      <c r="J370" s="831"/>
      <c r="K370" s="831"/>
      <c r="L370" s="831"/>
      <c r="M370" s="831"/>
      <c r="N370" s="831"/>
      <c r="O370" s="831"/>
      <c r="P370" s="831"/>
      <c r="Q370" s="831"/>
      <c r="R370" s="831"/>
      <c r="S370" s="831"/>
      <c r="T370" s="832"/>
      <c r="U370" s="755"/>
    </row>
    <row r="371" spans="1:21" ht="409.5" customHeight="1">
      <c r="A371" s="858" t="s">
        <v>1079</v>
      </c>
      <c r="B371" s="122">
        <v>1</v>
      </c>
      <c r="C371" s="123" t="s">
        <v>930</v>
      </c>
      <c r="D371" s="122">
        <v>2020</v>
      </c>
      <c r="E371" s="122" t="s">
        <v>535</v>
      </c>
      <c r="F371" s="124">
        <f>H371+J371+L371+N371+P371</f>
        <v>3745.6060000000002</v>
      </c>
      <c r="G371" s="124">
        <f>I371+K371+M371+O371+Q371</f>
        <v>3146.8470000000002</v>
      </c>
      <c r="H371" s="124"/>
      <c r="I371" s="124"/>
      <c r="J371" s="124">
        <v>2245.6060000000002</v>
      </c>
      <c r="K371" s="124">
        <v>2167.4189999999999</v>
      </c>
      <c r="L371" s="124">
        <v>1500</v>
      </c>
      <c r="M371" s="124">
        <v>954.52800000000002</v>
      </c>
      <c r="N371" s="671"/>
      <c r="O371" s="671"/>
      <c r="P371" s="671"/>
      <c r="Q371" s="124">
        <v>24.9</v>
      </c>
      <c r="R371" s="125" t="s">
        <v>594</v>
      </c>
      <c r="S371" s="122">
        <v>45</v>
      </c>
      <c r="T371" s="573">
        <v>45</v>
      </c>
      <c r="U371" s="778" t="s">
        <v>1744</v>
      </c>
    </row>
    <row r="372" spans="1:21" ht="76.5">
      <c r="A372" s="859"/>
      <c r="B372" s="122">
        <v>2</v>
      </c>
      <c r="C372" s="126" t="s">
        <v>536</v>
      </c>
      <c r="D372" s="345">
        <v>2020</v>
      </c>
      <c r="E372" s="122" t="s">
        <v>535</v>
      </c>
      <c r="F372" s="124">
        <f t="shared" ref="F372:F378" si="51">H372+J372+L372+N372+P372</f>
        <v>151.48400000000001</v>
      </c>
      <c r="G372" s="124">
        <f t="shared" ref="G372:G378" si="52">I372+K372+M372+O372+Q372</f>
        <v>92</v>
      </c>
      <c r="H372" s="124"/>
      <c r="I372" s="124"/>
      <c r="J372" s="124">
        <v>21.484000000000002</v>
      </c>
      <c r="K372" s="124"/>
      <c r="L372" s="124">
        <v>130</v>
      </c>
      <c r="M372" s="124">
        <v>92</v>
      </c>
      <c r="N372" s="671"/>
      <c r="O372" s="671"/>
      <c r="P372" s="671"/>
      <c r="Q372" s="671"/>
      <c r="R372" s="259" t="s">
        <v>1179</v>
      </c>
      <c r="S372" s="127">
        <v>34317</v>
      </c>
      <c r="T372" s="573">
        <v>22997</v>
      </c>
      <c r="U372" s="755" t="s">
        <v>1730</v>
      </c>
    </row>
    <row r="373" spans="1:21" ht="324.75" customHeight="1">
      <c r="A373" s="859"/>
      <c r="B373" s="122">
        <v>3</v>
      </c>
      <c r="C373" s="362" t="s">
        <v>1226</v>
      </c>
      <c r="D373" s="122">
        <v>2020</v>
      </c>
      <c r="E373" s="253" t="s">
        <v>535</v>
      </c>
      <c r="F373" s="124">
        <f t="shared" si="51"/>
        <v>3002</v>
      </c>
      <c r="G373" s="124">
        <f t="shared" si="52"/>
        <v>513.98800000000006</v>
      </c>
      <c r="H373" s="39"/>
      <c r="I373" s="39"/>
      <c r="J373" s="39">
        <v>502</v>
      </c>
      <c r="K373" s="39">
        <v>116.2</v>
      </c>
      <c r="L373" s="39">
        <v>2500</v>
      </c>
      <c r="M373" s="39">
        <v>397.78800000000001</v>
      </c>
      <c r="N373" s="39"/>
      <c r="O373" s="39"/>
      <c r="P373" s="39"/>
      <c r="Q373" s="39"/>
      <c r="R373" s="204" t="s">
        <v>750</v>
      </c>
      <c r="S373" s="86">
        <v>180</v>
      </c>
      <c r="T373" s="573">
        <v>31</v>
      </c>
      <c r="U373" s="755" t="s">
        <v>1750</v>
      </c>
    </row>
    <row r="374" spans="1:21" ht="372.75" customHeight="1">
      <c r="A374" s="859"/>
      <c r="B374" s="122">
        <v>4</v>
      </c>
      <c r="C374" s="19" t="s">
        <v>1107</v>
      </c>
      <c r="D374" s="122">
        <v>2020</v>
      </c>
      <c r="E374" s="428" t="s">
        <v>535</v>
      </c>
      <c r="F374" s="124">
        <f t="shared" si="51"/>
        <v>516.69599999999991</v>
      </c>
      <c r="G374" s="124">
        <f t="shared" si="52"/>
        <v>474.39400000000001</v>
      </c>
      <c r="H374" s="39">
        <v>67.495999999999995</v>
      </c>
      <c r="I374" s="39">
        <v>67.494</v>
      </c>
      <c r="J374" s="39">
        <v>409.2</v>
      </c>
      <c r="K374" s="39">
        <v>402.3</v>
      </c>
      <c r="L374" s="39">
        <v>40</v>
      </c>
      <c r="M374" s="39">
        <v>3</v>
      </c>
      <c r="N374" s="39"/>
      <c r="O374" s="39"/>
      <c r="P374" s="39"/>
      <c r="Q374" s="39">
        <v>1.6</v>
      </c>
      <c r="R374" s="260" t="s">
        <v>1227</v>
      </c>
      <c r="S374" s="14" t="s">
        <v>268</v>
      </c>
      <c r="T374" s="573">
        <v>10</v>
      </c>
      <c r="U374" s="755" t="s">
        <v>1745</v>
      </c>
    </row>
    <row r="375" spans="1:21" ht="51">
      <c r="A375" s="859"/>
      <c r="B375" s="122">
        <v>5</v>
      </c>
      <c r="C375" s="254" t="s">
        <v>537</v>
      </c>
      <c r="D375" s="122">
        <v>2020</v>
      </c>
      <c r="E375" s="253" t="s">
        <v>535</v>
      </c>
      <c r="F375" s="124">
        <f t="shared" si="51"/>
        <v>45</v>
      </c>
      <c r="G375" s="124">
        <f t="shared" si="52"/>
        <v>2.2000000000000002</v>
      </c>
      <c r="H375" s="39"/>
      <c r="I375" s="39"/>
      <c r="J375" s="39"/>
      <c r="K375" s="39"/>
      <c r="L375" s="39">
        <v>45</v>
      </c>
      <c r="M375" s="39"/>
      <c r="N375" s="39"/>
      <c r="O375" s="39"/>
      <c r="P375" s="39"/>
      <c r="Q375" s="39">
        <v>2.2000000000000002</v>
      </c>
      <c r="R375" s="740" t="s">
        <v>595</v>
      </c>
      <c r="S375" s="86">
        <v>21</v>
      </c>
      <c r="T375" s="573">
        <v>2</v>
      </c>
      <c r="U375" s="755" t="s">
        <v>1443</v>
      </c>
    </row>
    <row r="376" spans="1:21" ht="48.75" customHeight="1">
      <c r="A376" s="859"/>
      <c r="B376" s="122">
        <v>6</v>
      </c>
      <c r="C376" s="19" t="s">
        <v>538</v>
      </c>
      <c r="D376" s="122">
        <v>2020</v>
      </c>
      <c r="E376" s="253" t="s">
        <v>535</v>
      </c>
      <c r="F376" s="124">
        <f t="shared" si="51"/>
        <v>10240</v>
      </c>
      <c r="G376" s="124">
        <f t="shared" si="52"/>
        <v>6462.2999999999993</v>
      </c>
      <c r="H376" s="39"/>
      <c r="I376" s="39"/>
      <c r="J376" s="39"/>
      <c r="K376" s="39"/>
      <c r="L376" s="39">
        <v>10240</v>
      </c>
      <c r="M376" s="39">
        <v>4455.2</v>
      </c>
      <c r="N376" s="39"/>
      <c r="O376" s="39"/>
      <c r="P376" s="39"/>
      <c r="Q376" s="39">
        <v>2007.1</v>
      </c>
      <c r="R376" s="253" t="s">
        <v>698</v>
      </c>
      <c r="S376" s="253" t="s">
        <v>539</v>
      </c>
      <c r="T376" s="573">
        <v>5824</v>
      </c>
      <c r="U376" s="755" t="s">
        <v>1746</v>
      </c>
    </row>
    <row r="377" spans="1:21" ht="65.25" customHeight="1">
      <c r="A377" s="859"/>
      <c r="B377" s="122">
        <v>7</v>
      </c>
      <c r="C377" s="19" t="s">
        <v>540</v>
      </c>
      <c r="D377" s="122">
        <v>2020</v>
      </c>
      <c r="E377" s="592" t="s">
        <v>535</v>
      </c>
      <c r="F377" s="124">
        <f t="shared" si="51"/>
        <v>72.400000000000006</v>
      </c>
      <c r="G377" s="124">
        <f t="shared" si="52"/>
        <v>48.9</v>
      </c>
      <c r="H377" s="39"/>
      <c r="I377" s="39"/>
      <c r="J377" s="39"/>
      <c r="K377" s="39"/>
      <c r="L377" s="39">
        <v>72.400000000000006</v>
      </c>
      <c r="M377" s="39">
        <v>48.9</v>
      </c>
      <c r="N377" s="39"/>
      <c r="O377" s="650"/>
      <c r="P377" s="650"/>
      <c r="Q377" s="650"/>
      <c r="R377" s="204" t="s">
        <v>751</v>
      </c>
      <c r="S377" s="86">
        <v>40</v>
      </c>
      <c r="T377" s="592">
        <v>22</v>
      </c>
      <c r="U377" s="755" t="s">
        <v>1444</v>
      </c>
    </row>
    <row r="378" spans="1:21" ht="47.25">
      <c r="A378" s="859"/>
      <c r="B378" s="122">
        <v>8</v>
      </c>
      <c r="C378" s="19" t="s">
        <v>541</v>
      </c>
      <c r="D378" s="122">
        <v>2020</v>
      </c>
      <c r="E378" s="253" t="s">
        <v>535</v>
      </c>
      <c r="F378" s="124">
        <f t="shared" si="51"/>
        <v>150</v>
      </c>
      <c r="G378" s="124">
        <f t="shared" si="52"/>
        <v>0</v>
      </c>
      <c r="H378" s="39"/>
      <c r="I378" s="39"/>
      <c r="J378" s="39"/>
      <c r="K378" s="39"/>
      <c r="L378" s="39">
        <v>150</v>
      </c>
      <c r="M378" s="650"/>
      <c r="N378" s="650"/>
      <c r="O378" s="650"/>
      <c r="P378" s="650"/>
      <c r="Q378" s="650"/>
      <c r="R378" s="253" t="s">
        <v>752</v>
      </c>
      <c r="S378" s="86">
        <v>180</v>
      </c>
      <c r="T378" s="573">
        <v>0</v>
      </c>
      <c r="U378" s="755" t="s">
        <v>1731</v>
      </c>
    </row>
    <row r="379" spans="1:21" ht="63.75">
      <c r="A379" s="859"/>
      <c r="B379" s="122">
        <v>9</v>
      </c>
      <c r="C379" s="346" t="s">
        <v>542</v>
      </c>
      <c r="D379" s="122">
        <v>2020</v>
      </c>
      <c r="E379" s="253" t="s">
        <v>535</v>
      </c>
      <c r="F379" s="124">
        <f t="shared" ref="F379:F432" si="53">H379+J379+L379+N379+P379</f>
        <v>12172.8</v>
      </c>
      <c r="G379" s="124">
        <f t="shared" ref="G379:G432" si="54">I379+K379+M379+O379+Q379</f>
        <v>8358.9</v>
      </c>
      <c r="H379" s="39"/>
      <c r="I379" s="39"/>
      <c r="J379" s="39"/>
      <c r="K379" s="39"/>
      <c r="L379" s="39">
        <v>12172.8</v>
      </c>
      <c r="M379" s="39">
        <v>8358.9</v>
      </c>
      <c r="N379" s="650"/>
      <c r="O379" s="650"/>
      <c r="P379" s="650"/>
      <c r="Q379" s="650"/>
      <c r="R379" s="253" t="s">
        <v>595</v>
      </c>
      <c r="S379" s="86">
        <v>3</v>
      </c>
      <c r="T379" s="573">
        <v>3</v>
      </c>
      <c r="U379" s="755" t="s">
        <v>1445</v>
      </c>
    </row>
    <row r="380" spans="1:21" ht="114.75" customHeight="1">
      <c r="A380" s="859"/>
      <c r="B380" s="122">
        <v>10</v>
      </c>
      <c r="C380" s="254" t="s">
        <v>543</v>
      </c>
      <c r="D380" s="122">
        <v>2020</v>
      </c>
      <c r="E380" s="253" t="s">
        <v>535</v>
      </c>
      <c r="F380" s="124">
        <f t="shared" si="53"/>
        <v>200</v>
      </c>
      <c r="G380" s="124">
        <f t="shared" si="54"/>
        <v>196.4</v>
      </c>
      <c r="H380" s="39"/>
      <c r="I380" s="39"/>
      <c r="J380" s="39"/>
      <c r="K380" s="39"/>
      <c r="L380" s="39">
        <v>200</v>
      </c>
      <c r="M380" s="39">
        <v>196.4</v>
      </c>
      <c r="N380" s="650"/>
      <c r="O380" s="650"/>
      <c r="P380" s="650"/>
      <c r="Q380" s="650"/>
      <c r="R380" s="63" t="s">
        <v>595</v>
      </c>
      <c r="S380" s="86">
        <v>41</v>
      </c>
      <c r="T380" s="573">
        <v>40</v>
      </c>
      <c r="U380" s="755" t="s">
        <v>1732</v>
      </c>
    </row>
    <row r="381" spans="1:21" ht="128.25" customHeight="1">
      <c r="A381" s="859"/>
      <c r="B381" s="122">
        <v>11</v>
      </c>
      <c r="C381" s="254" t="s">
        <v>544</v>
      </c>
      <c r="D381" s="122">
        <v>2020</v>
      </c>
      <c r="E381" s="253" t="s">
        <v>535</v>
      </c>
      <c r="F381" s="124">
        <f t="shared" si="53"/>
        <v>200</v>
      </c>
      <c r="G381" s="124">
        <f t="shared" si="54"/>
        <v>198.7</v>
      </c>
      <c r="H381" s="39"/>
      <c r="I381" s="39"/>
      <c r="J381" s="39"/>
      <c r="K381" s="39"/>
      <c r="L381" s="39">
        <v>200</v>
      </c>
      <c r="M381" s="39">
        <v>198.7</v>
      </c>
      <c r="N381" s="650"/>
      <c r="O381" s="650"/>
      <c r="P381" s="650"/>
      <c r="Q381" s="650"/>
      <c r="R381" s="255" t="s">
        <v>595</v>
      </c>
      <c r="S381" s="86">
        <v>45</v>
      </c>
      <c r="T381" s="573">
        <v>45</v>
      </c>
      <c r="U381" s="755" t="s">
        <v>1733</v>
      </c>
    </row>
    <row r="382" spans="1:21" ht="179.25" customHeight="1">
      <c r="A382" s="859"/>
      <c r="B382" s="122">
        <v>12</v>
      </c>
      <c r="C382" s="254" t="s">
        <v>931</v>
      </c>
      <c r="D382" s="122">
        <v>2020</v>
      </c>
      <c r="E382" s="253" t="s">
        <v>535</v>
      </c>
      <c r="F382" s="124">
        <f t="shared" si="53"/>
        <v>180</v>
      </c>
      <c r="G382" s="124">
        <f t="shared" si="54"/>
        <v>180</v>
      </c>
      <c r="H382" s="39"/>
      <c r="I382" s="39"/>
      <c r="J382" s="39"/>
      <c r="K382" s="39"/>
      <c r="L382" s="39">
        <v>180</v>
      </c>
      <c r="M382" s="39">
        <v>180</v>
      </c>
      <c r="N382" s="650"/>
      <c r="O382" s="650"/>
      <c r="P382" s="650"/>
      <c r="Q382" s="650"/>
      <c r="R382" s="63" t="s">
        <v>595</v>
      </c>
      <c r="S382" s="86">
        <v>6</v>
      </c>
      <c r="T382" s="573">
        <v>7</v>
      </c>
      <c r="U382" s="755" t="s">
        <v>1734</v>
      </c>
    </row>
    <row r="383" spans="1:21" ht="177" customHeight="1">
      <c r="A383" s="859"/>
      <c r="B383" s="122">
        <v>13</v>
      </c>
      <c r="C383" s="254" t="s">
        <v>545</v>
      </c>
      <c r="D383" s="122">
        <v>2020</v>
      </c>
      <c r="E383" s="253" t="s">
        <v>535</v>
      </c>
      <c r="F383" s="124">
        <f t="shared" si="53"/>
        <v>130</v>
      </c>
      <c r="G383" s="124">
        <f t="shared" si="54"/>
        <v>47</v>
      </c>
      <c r="H383" s="39"/>
      <c r="I383" s="39"/>
      <c r="J383" s="39"/>
      <c r="K383" s="39"/>
      <c r="L383" s="39">
        <v>130</v>
      </c>
      <c r="M383" s="39">
        <v>47</v>
      </c>
      <c r="N383" s="650"/>
      <c r="O383" s="650"/>
      <c r="P383" s="650"/>
      <c r="Q383" s="650"/>
      <c r="R383" s="63" t="s">
        <v>753</v>
      </c>
      <c r="S383" s="253">
        <v>220</v>
      </c>
      <c r="T383" s="573">
        <v>77</v>
      </c>
      <c r="U383" s="755" t="s">
        <v>1736</v>
      </c>
    </row>
    <row r="384" spans="1:21" ht="33.75" customHeight="1">
      <c r="A384" s="859"/>
      <c r="B384" s="122">
        <v>14</v>
      </c>
      <c r="C384" s="254" t="s">
        <v>546</v>
      </c>
      <c r="D384" s="122">
        <v>2020</v>
      </c>
      <c r="E384" s="253" t="s">
        <v>535</v>
      </c>
      <c r="F384" s="124">
        <f t="shared" si="53"/>
        <v>10</v>
      </c>
      <c r="G384" s="124">
        <f t="shared" si="54"/>
        <v>0</v>
      </c>
      <c r="H384" s="39"/>
      <c r="I384" s="39"/>
      <c r="J384" s="39"/>
      <c r="K384" s="39"/>
      <c r="L384" s="39">
        <v>10</v>
      </c>
      <c r="M384" s="39">
        <v>0</v>
      </c>
      <c r="N384" s="39"/>
      <c r="O384" s="650"/>
      <c r="P384" s="650"/>
      <c r="Q384" s="39"/>
      <c r="R384" s="255" t="s">
        <v>754</v>
      </c>
      <c r="S384" s="86">
        <v>8</v>
      </c>
      <c r="T384" s="573">
        <v>0</v>
      </c>
      <c r="U384" s="755" t="s">
        <v>1735</v>
      </c>
    </row>
    <row r="385" spans="1:21" ht="87.75" customHeight="1">
      <c r="A385" s="859"/>
      <c r="B385" s="122">
        <v>15</v>
      </c>
      <c r="C385" s="19" t="s">
        <v>1205</v>
      </c>
      <c r="D385" s="122">
        <v>2020</v>
      </c>
      <c r="E385" s="253" t="s">
        <v>535</v>
      </c>
      <c r="F385" s="124">
        <f t="shared" si="53"/>
        <v>5</v>
      </c>
      <c r="G385" s="124">
        <f t="shared" si="54"/>
        <v>1.2</v>
      </c>
      <c r="H385" s="39"/>
      <c r="I385" s="39"/>
      <c r="J385" s="39"/>
      <c r="K385" s="39"/>
      <c r="L385" s="39">
        <v>5</v>
      </c>
      <c r="M385" s="39">
        <v>1.2</v>
      </c>
      <c r="N385" s="650"/>
      <c r="O385" s="650"/>
      <c r="P385" s="650"/>
      <c r="Q385" s="39"/>
      <c r="R385" s="63" t="s">
        <v>595</v>
      </c>
      <c r="S385" s="86">
        <v>2</v>
      </c>
      <c r="T385" s="573">
        <v>2</v>
      </c>
      <c r="U385" s="755" t="s">
        <v>1737</v>
      </c>
    </row>
    <row r="386" spans="1:21" ht="112.5" customHeight="1">
      <c r="A386" s="859"/>
      <c r="B386" s="122">
        <v>16</v>
      </c>
      <c r="C386" s="19" t="s">
        <v>547</v>
      </c>
      <c r="D386" s="122">
        <v>2020</v>
      </c>
      <c r="E386" s="366" t="s">
        <v>535</v>
      </c>
      <c r="F386" s="124">
        <f t="shared" si="53"/>
        <v>190</v>
      </c>
      <c r="G386" s="124">
        <f t="shared" si="54"/>
        <v>134.30000000000001</v>
      </c>
      <c r="H386" s="39"/>
      <c r="I386" s="39"/>
      <c r="J386" s="39"/>
      <c r="K386" s="39"/>
      <c r="L386" s="39">
        <v>190</v>
      </c>
      <c r="M386" s="39">
        <v>134.30000000000001</v>
      </c>
      <c r="N386" s="650"/>
      <c r="O386" s="650"/>
      <c r="P386" s="650"/>
      <c r="Q386" s="39"/>
      <c r="R386" s="63" t="s">
        <v>1325</v>
      </c>
      <c r="S386" s="86">
        <v>45</v>
      </c>
      <c r="T386" s="573">
        <v>29</v>
      </c>
      <c r="U386" s="755" t="s">
        <v>1738</v>
      </c>
    </row>
    <row r="387" spans="1:21" ht="78.75">
      <c r="A387" s="859"/>
      <c r="B387" s="122">
        <v>17</v>
      </c>
      <c r="C387" s="254" t="s">
        <v>548</v>
      </c>
      <c r="D387" s="122">
        <v>2020</v>
      </c>
      <c r="E387" s="253" t="s">
        <v>535</v>
      </c>
      <c r="F387" s="124">
        <f t="shared" si="53"/>
        <v>100</v>
      </c>
      <c r="G387" s="124">
        <f t="shared" si="54"/>
        <v>0</v>
      </c>
      <c r="H387" s="39"/>
      <c r="I387" s="39"/>
      <c r="J387" s="39"/>
      <c r="K387" s="39"/>
      <c r="L387" s="39">
        <v>100</v>
      </c>
      <c r="M387" s="650"/>
      <c r="N387" s="650"/>
      <c r="O387" s="650"/>
      <c r="P387" s="650"/>
      <c r="Q387" s="39"/>
      <c r="R387" s="253" t="s">
        <v>755</v>
      </c>
      <c r="S387" s="253" t="s">
        <v>549</v>
      </c>
      <c r="T387" s="575">
        <v>0</v>
      </c>
      <c r="U387" s="755" t="s">
        <v>1551</v>
      </c>
    </row>
    <row r="388" spans="1:21" ht="84" customHeight="1">
      <c r="A388" s="859"/>
      <c r="B388" s="122">
        <v>18</v>
      </c>
      <c r="C388" s="254" t="s">
        <v>1204</v>
      </c>
      <c r="D388" s="122">
        <v>2020</v>
      </c>
      <c r="E388" s="253" t="s">
        <v>535</v>
      </c>
      <c r="F388" s="124">
        <f t="shared" si="53"/>
        <v>85</v>
      </c>
      <c r="G388" s="124">
        <f t="shared" si="54"/>
        <v>0</v>
      </c>
      <c r="H388" s="39"/>
      <c r="I388" s="39"/>
      <c r="J388" s="39"/>
      <c r="K388" s="39"/>
      <c r="L388" s="39">
        <v>85</v>
      </c>
      <c r="M388" s="650"/>
      <c r="N388" s="650"/>
      <c r="O388" s="650"/>
      <c r="P388" s="650"/>
      <c r="Q388" s="39"/>
      <c r="R388" s="253" t="s">
        <v>756</v>
      </c>
      <c r="S388" s="253">
        <v>120</v>
      </c>
      <c r="T388" s="575">
        <v>0</v>
      </c>
      <c r="U388" s="755" t="s">
        <v>1551</v>
      </c>
    </row>
    <row r="389" spans="1:21" ht="47.25">
      <c r="A389" s="859"/>
      <c r="B389" s="122">
        <v>19</v>
      </c>
      <c r="C389" s="254" t="s">
        <v>550</v>
      </c>
      <c r="D389" s="122">
        <v>2020</v>
      </c>
      <c r="E389" s="253" t="s">
        <v>535</v>
      </c>
      <c r="F389" s="124">
        <f t="shared" si="53"/>
        <v>135</v>
      </c>
      <c r="G389" s="124">
        <f t="shared" si="54"/>
        <v>65.599999999999994</v>
      </c>
      <c r="H389" s="39"/>
      <c r="I389" s="39"/>
      <c r="J389" s="39"/>
      <c r="K389" s="39"/>
      <c r="L389" s="39">
        <v>135</v>
      </c>
      <c r="M389" s="39">
        <v>65.599999999999994</v>
      </c>
      <c r="N389" s="650"/>
      <c r="O389" s="650"/>
      <c r="P389" s="650"/>
      <c r="Q389" s="39"/>
      <c r="R389" s="253" t="s">
        <v>595</v>
      </c>
      <c r="S389" s="253">
        <v>2</v>
      </c>
      <c r="T389" s="573">
        <v>1</v>
      </c>
      <c r="U389" s="755" t="s">
        <v>1739</v>
      </c>
    </row>
    <row r="390" spans="1:21" ht="51">
      <c r="A390" s="859"/>
      <c r="B390" s="122">
        <v>20</v>
      </c>
      <c r="C390" s="254" t="s">
        <v>551</v>
      </c>
      <c r="D390" s="122">
        <v>2020</v>
      </c>
      <c r="E390" s="253" t="s">
        <v>535</v>
      </c>
      <c r="F390" s="124">
        <f t="shared" si="53"/>
        <v>40</v>
      </c>
      <c r="G390" s="124">
        <f t="shared" si="54"/>
        <v>2.9</v>
      </c>
      <c r="H390" s="39"/>
      <c r="I390" s="39"/>
      <c r="J390" s="39"/>
      <c r="K390" s="39"/>
      <c r="L390" s="39">
        <v>40</v>
      </c>
      <c r="M390" s="39">
        <v>2.9</v>
      </c>
      <c r="N390" s="650"/>
      <c r="O390" s="650"/>
      <c r="P390" s="650"/>
      <c r="Q390" s="39"/>
      <c r="R390" s="253" t="s">
        <v>596</v>
      </c>
      <c r="S390" s="253" t="s">
        <v>552</v>
      </c>
      <c r="T390" s="573">
        <v>82</v>
      </c>
      <c r="U390" s="755" t="s">
        <v>1446</v>
      </c>
    </row>
    <row r="391" spans="1:21" ht="63">
      <c r="A391" s="859"/>
      <c r="B391" s="122">
        <v>21</v>
      </c>
      <c r="C391" s="254" t="s">
        <v>1200</v>
      </c>
      <c r="D391" s="122">
        <v>2020</v>
      </c>
      <c r="E391" s="253" t="s">
        <v>535</v>
      </c>
      <c r="F391" s="124">
        <f t="shared" si="53"/>
        <v>40</v>
      </c>
      <c r="G391" s="124">
        <f t="shared" si="54"/>
        <v>3.2</v>
      </c>
      <c r="H391" s="39"/>
      <c r="I391" s="39"/>
      <c r="J391" s="39"/>
      <c r="K391" s="39"/>
      <c r="L391" s="39">
        <v>40</v>
      </c>
      <c r="M391" s="39">
        <v>3.2</v>
      </c>
      <c r="N391" s="39"/>
      <c r="O391" s="39"/>
      <c r="P391" s="39"/>
      <c r="Q391" s="39"/>
      <c r="R391" s="253" t="s">
        <v>553</v>
      </c>
      <c r="S391" s="253" t="s">
        <v>554</v>
      </c>
      <c r="T391" s="573">
        <v>34</v>
      </c>
      <c r="U391" s="755" t="s">
        <v>1447</v>
      </c>
    </row>
    <row r="392" spans="1:21" ht="108" customHeight="1">
      <c r="A392" s="859"/>
      <c r="B392" s="122">
        <v>22</v>
      </c>
      <c r="C392" s="19" t="s">
        <v>555</v>
      </c>
      <c r="D392" s="122">
        <v>2020</v>
      </c>
      <c r="E392" s="253" t="s">
        <v>535</v>
      </c>
      <c r="F392" s="124">
        <f t="shared" si="53"/>
        <v>30</v>
      </c>
      <c r="G392" s="124">
        <f t="shared" si="54"/>
        <v>27</v>
      </c>
      <c r="H392" s="39"/>
      <c r="I392" s="39"/>
      <c r="J392" s="39"/>
      <c r="K392" s="39"/>
      <c r="L392" s="39">
        <v>30</v>
      </c>
      <c r="M392" s="39">
        <v>27</v>
      </c>
      <c r="N392" s="39"/>
      <c r="O392" s="39"/>
      <c r="P392" s="39"/>
      <c r="Q392" s="39"/>
      <c r="R392" s="261" t="s">
        <v>556</v>
      </c>
      <c r="S392" s="86">
        <v>6</v>
      </c>
      <c r="T392" s="573">
        <v>6</v>
      </c>
      <c r="U392" s="755" t="s">
        <v>1740</v>
      </c>
    </row>
    <row r="393" spans="1:21" ht="50.25" customHeight="1">
      <c r="A393" s="859"/>
      <c r="B393" s="122">
        <v>23</v>
      </c>
      <c r="C393" s="19" t="s">
        <v>993</v>
      </c>
      <c r="D393" s="122">
        <v>2020</v>
      </c>
      <c r="E393" s="253" t="s">
        <v>535</v>
      </c>
      <c r="F393" s="124">
        <f t="shared" si="53"/>
        <v>127.5</v>
      </c>
      <c r="G393" s="124">
        <f t="shared" si="54"/>
        <v>6.5</v>
      </c>
      <c r="H393" s="39"/>
      <c r="I393" s="39"/>
      <c r="J393" s="39"/>
      <c r="K393" s="39"/>
      <c r="L393" s="39">
        <v>127.5</v>
      </c>
      <c r="M393" s="39">
        <v>6.5</v>
      </c>
      <c r="N393" s="39"/>
      <c r="O393" s="39"/>
      <c r="P393" s="39"/>
      <c r="Q393" s="39"/>
      <c r="R393" s="253" t="s">
        <v>932</v>
      </c>
      <c r="S393" s="86">
        <v>300</v>
      </c>
      <c r="T393" s="573">
        <v>90</v>
      </c>
      <c r="U393" s="755" t="s">
        <v>1448</v>
      </c>
    </row>
    <row r="394" spans="1:21" ht="104.25" customHeight="1">
      <c r="A394" s="859"/>
      <c r="B394" s="122">
        <v>24</v>
      </c>
      <c r="C394" s="19" t="s">
        <v>933</v>
      </c>
      <c r="D394" s="122">
        <v>2020</v>
      </c>
      <c r="E394" s="253" t="s">
        <v>535</v>
      </c>
      <c r="F394" s="124">
        <f t="shared" si="53"/>
        <v>10</v>
      </c>
      <c r="G394" s="124">
        <f t="shared" si="54"/>
        <v>10</v>
      </c>
      <c r="H394" s="39"/>
      <c r="I394" s="39"/>
      <c r="J394" s="39"/>
      <c r="K394" s="39"/>
      <c r="L394" s="39">
        <v>10</v>
      </c>
      <c r="M394" s="39">
        <v>10</v>
      </c>
      <c r="N394" s="39"/>
      <c r="O394" s="39"/>
      <c r="P394" s="39"/>
      <c r="Q394" s="39"/>
      <c r="R394" s="63" t="s">
        <v>595</v>
      </c>
      <c r="S394" s="86">
        <v>46</v>
      </c>
      <c r="T394" s="573">
        <v>46</v>
      </c>
      <c r="U394" s="755" t="s">
        <v>1741</v>
      </c>
    </row>
    <row r="395" spans="1:21" ht="177" customHeight="1">
      <c r="A395" s="859"/>
      <c r="B395" s="122">
        <v>25</v>
      </c>
      <c r="C395" s="19" t="s">
        <v>691</v>
      </c>
      <c r="D395" s="122">
        <v>2020</v>
      </c>
      <c r="E395" s="592" t="s">
        <v>535</v>
      </c>
      <c r="F395" s="124">
        <f t="shared" si="53"/>
        <v>720</v>
      </c>
      <c r="G395" s="124">
        <f t="shared" si="54"/>
        <v>91</v>
      </c>
      <c r="H395" s="39"/>
      <c r="I395" s="39"/>
      <c r="J395" s="39"/>
      <c r="K395" s="39"/>
      <c r="L395" s="39">
        <v>720</v>
      </c>
      <c r="M395" s="39">
        <v>91</v>
      </c>
      <c r="N395" s="39"/>
      <c r="O395" s="39"/>
      <c r="P395" s="39"/>
      <c r="Q395" s="39"/>
      <c r="R395" s="592" t="s">
        <v>692</v>
      </c>
      <c r="S395" s="86">
        <v>3000</v>
      </c>
      <c r="T395" s="592">
        <v>393</v>
      </c>
      <c r="U395" s="755" t="s">
        <v>1742</v>
      </c>
    </row>
    <row r="396" spans="1:21" ht="87.75" customHeight="1">
      <c r="A396" s="859"/>
      <c r="B396" s="122">
        <v>26</v>
      </c>
      <c r="C396" s="19" t="s">
        <v>693</v>
      </c>
      <c r="D396" s="122">
        <v>2020</v>
      </c>
      <c r="E396" s="592" t="s">
        <v>535</v>
      </c>
      <c r="F396" s="124">
        <f t="shared" si="53"/>
        <v>100</v>
      </c>
      <c r="G396" s="124">
        <f t="shared" si="54"/>
        <v>55.21</v>
      </c>
      <c r="H396" s="39"/>
      <c r="I396" s="39"/>
      <c r="J396" s="39"/>
      <c r="K396" s="39"/>
      <c r="L396" s="39">
        <v>100</v>
      </c>
      <c r="M396" s="39">
        <v>55.21</v>
      </c>
      <c r="N396" s="39"/>
      <c r="O396" s="39"/>
      <c r="P396" s="39"/>
      <c r="Q396" s="39"/>
      <c r="R396" s="592" t="s">
        <v>592</v>
      </c>
      <c r="S396" s="86">
        <v>6</v>
      </c>
      <c r="T396" s="592">
        <v>1</v>
      </c>
      <c r="U396" s="755" t="s">
        <v>1743</v>
      </c>
    </row>
    <row r="397" spans="1:21" ht="160.5" customHeight="1">
      <c r="A397" s="859"/>
      <c r="B397" s="345">
        <v>27</v>
      </c>
      <c r="C397" s="425" t="s">
        <v>1076</v>
      </c>
      <c r="D397" s="345">
        <v>2020</v>
      </c>
      <c r="E397" s="463" t="s">
        <v>1077</v>
      </c>
      <c r="F397" s="124">
        <f t="shared" si="53"/>
        <v>270.55599999999998</v>
      </c>
      <c r="G397" s="124">
        <f t="shared" si="54"/>
        <v>270.55599999999998</v>
      </c>
      <c r="H397" s="347"/>
      <c r="I397" s="347"/>
      <c r="J397" s="347"/>
      <c r="K397" s="548"/>
      <c r="L397" s="347">
        <v>270.55599999999998</v>
      </c>
      <c r="M397" s="548">
        <v>270.55599999999998</v>
      </c>
      <c r="N397" s="347"/>
      <c r="O397" s="347"/>
      <c r="P397" s="347"/>
      <c r="Q397" s="548"/>
      <c r="R397" s="463" t="s">
        <v>1078</v>
      </c>
      <c r="S397" s="465">
        <v>1</v>
      </c>
      <c r="T397" s="573">
        <v>1</v>
      </c>
      <c r="U397" s="755" t="s">
        <v>1552</v>
      </c>
    </row>
    <row r="398" spans="1:21" ht="146.25" customHeight="1">
      <c r="A398" s="860"/>
      <c r="B398" s="359">
        <v>28</v>
      </c>
      <c r="C398" s="464" t="s">
        <v>1161</v>
      </c>
      <c r="D398" s="359">
        <v>2020</v>
      </c>
      <c r="E398" s="359" t="s">
        <v>535</v>
      </c>
      <c r="F398" s="124">
        <f t="shared" si="53"/>
        <v>47.13</v>
      </c>
      <c r="G398" s="124">
        <f t="shared" si="54"/>
        <v>47.1</v>
      </c>
      <c r="H398" s="741"/>
      <c r="I398" s="741"/>
      <c r="J398" s="741"/>
      <c r="K398" s="743"/>
      <c r="L398" s="741">
        <v>47.13</v>
      </c>
      <c r="M398" s="743">
        <v>47.1</v>
      </c>
      <c r="N398" s="741"/>
      <c r="O398" s="741"/>
      <c r="P398" s="359"/>
      <c r="Q398" s="544"/>
      <c r="R398" s="359" t="s">
        <v>1162</v>
      </c>
      <c r="S398" s="359">
        <v>4</v>
      </c>
      <c r="T398" s="573">
        <v>4</v>
      </c>
      <c r="U398" s="755" t="s">
        <v>1553</v>
      </c>
    </row>
    <row r="399" spans="1:21" ht="145.5" customHeight="1">
      <c r="A399" s="859"/>
      <c r="B399" s="122">
        <v>29</v>
      </c>
      <c r="C399" s="468" t="s">
        <v>1163</v>
      </c>
      <c r="D399" s="466">
        <v>2020</v>
      </c>
      <c r="E399" s="466" t="s">
        <v>535</v>
      </c>
      <c r="F399" s="124">
        <f t="shared" si="53"/>
        <v>47.13</v>
      </c>
      <c r="G399" s="124">
        <f t="shared" si="54"/>
        <v>47.1</v>
      </c>
      <c r="H399" s="125"/>
      <c r="I399" s="125"/>
      <c r="J399" s="125"/>
      <c r="K399" s="125"/>
      <c r="L399" s="125">
        <v>47.13</v>
      </c>
      <c r="M399" s="125">
        <v>47.1</v>
      </c>
      <c r="N399" s="466"/>
      <c r="O399" s="466"/>
      <c r="P399" s="466"/>
      <c r="Q399" s="466"/>
      <c r="R399" s="466" t="s">
        <v>1162</v>
      </c>
      <c r="S399" s="466">
        <v>4</v>
      </c>
      <c r="T399" s="573">
        <v>4</v>
      </c>
      <c r="U399" s="764" t="s">
        <v>1554</v>
      </c>
    </row>
    <row r="400" spans="1:21" ht="147" customHeight="1">
      <c r="A400" s="859"/>
      <c r="B400" s="122">
        <v>30</v>
      </c>
      <c r="C400" s="468" t="s">
        <v>1164</v>
      </c>
      <c r="D400" s="466">
        <v>2020</v>
      </c>
      <c r="E400" s="466" t="s">
        <v>535</v>
      </c>
      <c r="F400" s="124">
        <f t="shared" si="53"/>
        <v>47.13</v>
      </c>
      <c r="G400" s="124">
        <f t="shared" si="54"/>
        <v>47.1</v>
      </c>
      <c r="H400" s="125"/>
      <c r="I400" s="125"/>
      <c r="J400" s="125"/>
      <c r="K400" s="125"/>
      <c r="L400" s="125">
        <v>47.13</v>
      </c>
      <c r="M400" s="125">
        <v>47.1</v>
      </c>
      <c r="N400" s="466"/>
      <c r="O400" s="466"/>
      <c r="P400" s="466"/>
      <c r="Q400" s="466"/>
      <c r="R400" s="466" t="s">
        <v>1162</v>
      </c>
      <c r="S400" s="466">
        <v>4</v>
      </c>
      <c r="T400" s="751">
        <v>4</v>
      </c>
      <c r="U400" s="766" t="s">
        <v>1555</v>
      </c>
    </row>
    <row r="401" spans="1:21" ht="147.75" customHeight="1">
      <c r="A401" s="859"/>
      <c r="B401" s="122">
        <v>31</v>
      </c>
      <c r="C401" s="468" t="s">
        <v>1165</v>
      </c>
      <c r="D401" s="466">
        <v>2020</v>
      </c>
      <c r="E401" s="466" t="s">
        <v>535</v>
      </c>
      <c r="F401" s="124">
        <f t="shared" si="53"/>
        <v>38.31</v>
      </c>
      <c r="G401" s="124">
        <f t="shared" si="54"/>
        <v>38.299999999999997</v>
      </c>
      <c r="H401" s="125"/>
      <c r="I401" s="125"/>
      <c r="J401" s="125"/>
      <c r="K401" s="125"/>
      <c r="L401" s="125">
        <v>38.31</v>
      </c>
      <c r="M401" s="125">
        <v>38.299999999999997</v>
      </c>
      <c r="N401" s="466"/>
      <c r="O401" s="466"/>
      <c r="P401" s="466"/>
      <c r="Q401" s="466"/>
      <c r="R401" s="466" t="s">
        <v>1162</v>
      </c>
      <c r="S401" s="466">
        <v>4</v>
      </c>
      <c r="T401" s="751">
        <v>4</v>
      </c>
      <c r="U401" s="766" t="s">
        <v>1556</v>
      </c>
    </row>
    <row r="402" spans="1:21" ht="146.25" customHeight="1">
      <c r="A402" s="859"/>
      <c r="B402" s="122">
        <v>32</v>
      </c>
      <c r="C402" s="468" t="s">
        <v>1166</v>
      </c>
      <c r="D402" s="466">
        <v>2020</v>
      </c>
      <c r="E402" s="466" t="s">
        <v>535</v>
      </c>
      <c r="F402" s="124">
        <f t="shared" si="53"/>
        <v>29.46</v>
      </c>
      <c r="G402" s="124">
        <f t="shared" si="54"/>
        <v>29.4</v>
      </c>
      <c r="H402" s="466"/>
      <c r="I402" s="466"/>
      <c r="J402" s="466"/>
      <c r="K402" s="466"/>
      <c r="L402" s="467">
        <v>29.46</v>
      </c>
      <c r="M402" s="467">
        <v>29.4</v>
      </c>
      <c r="N402" s="466"/>
      <c r="O402" s="466"/>
      <c r="P402" s="466"/>
      <c r="Q402" s="466"/>
      <c r="R402" s="466" t="s">
        <v>1162</v>
      </c>
      <c r="S402" s="466">
        <v>4</v>
      </c>
      <c r="T402" s="751">
        <v>4</v>
      </c>
      <c r="U402" s="766" t="s">
        <v>1668</v>
      </c>
    </row>
    <row r="403" spans="1:21" ht="145.5" customHeight="1">
      <c r="A403" s="859"/>
      <c r="B403" s="122">
        <v>33</v>
      </c>
      <c r="C403" s="468" t="s">
        <v>1167</v>
      </c>
      <c r="D403" s="466">
        <v>2020</v>
      </c>
      <c r="E403" s="466" t="s">
        <v>535</v>
      </c>
      <c r="F403" s="124">
        <f t="shared" si="53"/>
        <v>47.13</v>
      </c>
      <c r="G403" s="124">
        <f t="shared" si="54"/>
        <v>47.1</v>
      </c>
      <c r="H403" s="466"/>
      <c r="I403" s="466"/>
      <c r="J403" s="466"/>
      <c r="K403" s="466"/>
      <c r="L403" s="467">
        <v>47.13</v>
      </c>
      <c r="M403" s="467">
        <v>47.1</v>
      </c>
      <c r="N403" s="466"/>
      <c r="O403" s="466"/>
      <c r="P403" s="466"/>
      <c r="Q403" s="466"/>
      <c r="R403" s="466" t="s">
        <v>1162</v>
      </c>
      <c r="S403" s="466">
        <v>4</v>
      </c>
      <c r="T403" s="751">
        <v>4</v>
      </c>
      <c r="U403" s="766" t="s">
        <v>1557</v>
      </c>
    </row>
    <row r="404" spans="1:21" ht="144.75" customHeight="1">
      <c r="A404" s="859"/>
      <c r="B404" s="122">
        <v>34</v>
      </c>
      <c r="C404" s="468" t="s">
        <v>1168</v>
      </c>
      <c r="D404" s="466">
        <v>2020</v>
      </c>
      <c r="E404" s="466" t="s">
        <v>535</v>
      </c>
      <c r="F404" s="124">
        <f t="shared" si="53"/>
        <v>47.13</v>
      </c>
      <c r="G404" s="124">
        <f t="shared" si="54"/>
        <v>47.1</v>
      </c>
      <c r="H404" s="466"/>
      <c r="I404" s="466"/>
      <c r="J404" s="466"/>
      <c r="K404" s="466"/>
      <c r="L404" s="467">
        <v>47.13</v>
      </c>
      <c r="M404" s="467">
        <v>47.1</v>
      </c>
      <c r="N404" s="466"/>
      <c r="O404" s="466"/>
      <c r="P404" s="466"/>
      <c r="Q404" s="466"/>
      <c r="R404" s="466" t="s">
        <v>1162</v>
      </c>
      <c r="S404" s="466">
        <v>4</v>
      </c>
      <c r="T404" s="751">
        <v>4</v>
      </c>
      <c r="U404" s="771" t="s">
        <v>1558</v>
      </c>
    </row>
    <row r="405" spans="1:21" ht="144.75" customHeight="1">
      <c r="A405" s="859"/>
      <c r="B405" s="122">
        <v>35</v>
      </c>
      <c r="C405" s="468" t="s">
        <v>1169</v>
      </c>
      <c r="D405" s="466">
        <v>2020</v>
      </c>
      <c r="E405" s="466" t="s">
        <v>535</v>
      </c>
      <c r="F405" s="124">
        <f t="shared" si="53"/>
        <v>47.13</v>
      </c>
      <c r="G405" s="124">
        <f t="shared" si="54"/>
        <v>47.1</v>
      </c>
      <c r="H405" s="125"/>
      <c r="I405" s="125"/>
      <c r="J405" s="125"/>
      <c r="K405" s="125"/>
      <c r="L405" s="125">
        <v>47.13</v>
      </c>
      <c r="M405" s="125">
        <v>47.1</v>
      </c>
      <c r="N405" s="466"/>
      <c r="O405" s="466"/>
      <c r="P405" s="466"/>
      <c r="Q405" s="466"/>
      <c r="R405" s="466" t="s">
        <v>1162</v>
      </c>
      <c r="S405" s="466">
        <v>4</v>
      </c>
      <c r="T405" s="751">
        <v>4</v>
      </c>
      <c r="U405" s="771" t="s">
        <v>1559</v>
      </c>
    </row>
    <row r="406" spans="1:21" ht="147.75" customHeight="1">
      <c r="A406" s="859"/>
      <c r="B406" s="122">
        <v>36</v>
      </c>
      <c r="C406" s="468" t="s">
        <v>1170</v>
      </c>
      <c r="D406" s="466">
        <v>2020</v>
      </c>
      <c r="E406" s="466" t="s">
        <v>535</v>
      </c>
      <c r="F406" s="124">
        <f t="shared" si="53"/>
        <v>47.13</v>
      </c>
      <c r="G406" s="124">
        <f t="shared" si="54"/>
        <v>47.1</v>
      </c>
      <c r="H406" s="125"/>
      <c r="I406" s="125"/>
      <c r="J406" s="125"/>
      <c r="K406" s="125"/>
      <c r="L406" s="125">
        <v>47.13</v>
      </c>
      <c r="M406" s="125">
        <v>47.1</v>
      </c>
      <c r="N406" s="466"/>
      <c r="O406" s="466"/>
      <c r="P406" s="466"/>
      <c r="Q406" s="466"/>
      <c r="R406" s="466" t="s">
        <v>1162</v>
      </c>
      <c r="S406" s="466">
        <v>4</v>
      </c>
      <c r="T406" s="751">
        <v>4</v>
      </c>
      <c r="U406" s="766" t="s">
        <v>1560</v>
      </c>
    </row>
    <row r="407" spans="1:21" ht="145.5" customHeight="1">
      <c r="A407" s="859"/>
      <c r="B407" s="122">
        <v>37</v>
      </c>
      <c r="C407" s="468" t="s">
        <v>1171</v>
      </c>
      <c r="D407" s="466">
        <v>2020</v>
      </c>
      <c r="E407" s="466" t="s">
        <v>535</v>
      </c>
      <c r="F407" s="124">
        <f t="shared" si="53"/>
        <v>29.46</v>
      </c>
      <c r="G407" s="124">
        <f t="shared" si="54"/>
        <v>29.4</v>
      </c>
      <c r="H407" s="125"/>
      <c r="I407" s="125"/>
      <c r="J407" s="125"/>
      <c r="K407" s="125"/>
      <c r="L407" s="125">
        <v>29.46</v>
      </c>
      <c r="M407" s="125">
        <v>29.4</v>
      </c>
      <c r="N407" s="466"/>
      <c r="O407" s="466"/>
      <c r="P407" s="466"/>
      <c r="Q407" s="466"/>
      <c r="R407" s="466" t="s">
        <v>1162</v>
      </c>
      <c r="S407" s="466">
        <v>4</v>
      </c>
      <c r="T407" s="751">
        <v>4</v>
      </c>
      <c r="U407" s="766" t="s">
        <v>1561</v>
      </c>
    </row>
    <row r="408" spans="1:21" ht="146.25" customHeight="1">
      <c r="A408" s="859"/>
      <c r="B408" s="122">
        <v>38</v>
      </c>
      <c r="C408" s="468" t="s">
        <v>1172</v>
      </c>
      <c r="D408" s="466">
        <v>2020</v>
      </c>
      <c r="E408" s="466" t="s">
        <v>535</v>
      </c>
      <c r="F408" s="124">
        <f t="shared" si="53"/>
        <v>29.46</v>
      </c>
      <c r="G408" s="124">
        <f t="shared" si="54"/>
        <v>29.4</v>
      </c>
      <c r="H408" s="125"/>
      <c r="I408" s="125"/>
      <c r="J408" s="125"/>
      <c r="K408" s="125"/>
      <c r="L408" s="125">
        <v>29.46</v>
      </c>
      <c r="M408" s="125">
        <v>29.4</v>
      </c>
      <c r="N408" s="466"/>
      <c r="O408" s="466"/>
      <c r="P408" s="466"/>
      <c r="Q408" s="466"/>
      <c r="R408" s="466" t="s">
        <v>1162</v>
      </c>
      <c r="S408" s="466">
        <v>4</v>
      </c>
      <c r="T408" s="751">
        <v>4</v>
      </c>
      <c r="U408" s="766" t="s">
        <v>1562</v>
      </c>
    </row>
    <row r="409" spans="1:21" ht="159" customHeight="1">
      <c r="A409" s="859"/>
      <c r="B409" s="122">
        <v>39</v>
      </c>
      <c r="C409" s="468" t="s">
        <v>1173</v>
      </c>
      <c r="D409" s="466">
        <v>2020</v>
      </c>
      <c r="E409" s="466" t="s">
        <v>535</v>
      </c>
      <c r="F409" s="124">
        <f t="shared" si="53"/>
        <v>29.46</v>
      </c>
      <c r="G409" s="124">
        <f t="shared" si="54"/>
        <v>29.4</v>
      </c>
      <c r="H409" s="125"/>
      <c r="I409" s="125"/>
      <c r="J409" s="125"/>
      <c r="K409" s="125"/>
      <c r="L409" s="125">
        <v>29.46</v>
      </c>
      <c r="M409" s="125">
        <v>29.4</v>
      </c>
      <c r="N409" s="466"/>
      <c r="O409" s="466"/>
      <c r="P409" s="466"/>
      <c r="Q409" s="466"/>
      <c r="R409" s="466" t="s">
        <v>1162</v>
      </c>
      <c r="S409" s="466">
        <v>4</v>
      </c>
      <c r="T409" s="751">
        <v>4</v>
      </c>
      <c r="U409" s="766" t="s">
        <v>1563</v>
      </c>
    </row>
    <row r="410" spans="1:21" ht="144" customHeight="1">
      <c r="A410" s="859"/>
      <c r="B410" s="122">
        <v>40</v>
      </c>
      <c r="C410" s="468" t="s">
        <v>1174</v>
      </c>
      <c r="D410" s="466">
        <v>2020</v>
      </c>
      <c r="E410" s="466" t="s">
        <v>535</v>
      </c>
      <c r="F410" s="124">
        <f t="shared" si="53"/>
        <v>12.43</v>
      </c>
      <c r="G410" s="124">
        <f t="shared" si="54"/>
        <v>12.4</v>
      </c>
      <c r="H410" s="466"/>
      <c r="I410" s="466"/>
      <c r="J410" s="466"/>
      <c r="K410" s="466"/>
      <c r="L410" s="467">
        <v>12.43</v>
      </c>
      <c r="M410" s="467">
        <v>12.4</v>
      </c>
      <c r="N410" s="466"/>
      <c r="O410" s="466"/>
      <c r="P410" s="466"/>
      <c r="Q410" s="466"/>
      <c r="R410" s="466" t="s">
        <v>1162</v>
      </c>
      <c r="S410" s="466">
        <v>4</v>
      </c>
      <c r="T410" s="751">
        <v>4</v>
      </c>
      <c r="U410" s="766" t="s">
        <v>1564</v>
      </c>
    </row>
    <row r="411" spans="1:21" ht="145.5" customHeight="1">
      <c r="A411" s="859"/>
      <c r="B411" s="122">
        <v>41</v>
      </c>
      <c r="C411" s="468" t="s">
        <v>1175</v>
      </c>
      <c r="D411" s="466">
        <v>2020</v>
      </c>
      <c r="E411" s="466" t="s">
        <v>535</v>
      </c>
      <c r="F411" s="124">
        <f t="shared" si="53"/>
        <v>38.31</v>
      </c>
      <c r="G411" s="124">
        <f t="shared" si="54"/>
        <v>38.270000000000003</v>
      </c>
      <c r="H411" s="466"/>
      <c r="I411" s="466"/>
      <c r="J411" s="466"/>
      <c r="K411" s="466"/>
      <c r="L411" s="467">
        <v>38.31</v>
      </c>
      <c r="M411" s="467">
        <v>38.270000000000003</v>
      </c>
      <c r="N411" s="466"/>
      <c r="O411" s="466"/>
      <c r="P411" s="466"/>
      <c r="Q411" s="466"/>
      <c r="R411" s="466" t="s">
        <v>1162</v>
      </c>
      <c r="S411" s="466">
        <v>4</v>
      </c>
      <c r="T411" s="751">
        <v>4</v>
      </c>
      <c r="U411" s="766" t="s">
        <v>1565</v>
      </c>
    </row>
    <row r="412" spans="1:21" ht="147.75" customHeight="1">
      <c r="A412" s="859"/>
      <c r="B412" s="122">
        <v>42</v>
      </c>
      <c r="C412" s="468" t="s">
        <v>1176</v>
      </c>
      <c r="D412" s="466">
        <v>2020</v>
      </c>
      <c r="E412" s="466" t="s">
        <v>535</v>
      </c>
      <c r="F412" s="124">
        <f t="shared" si="53"/>
        <v>24.73</v>
      </c>
      <c r="G412" s="124">
        <f t="shared" si="54"/>
        <v>24.66</v>
      </c>
      <c r="H412" s="466"/>
      <c r="I412" s="466"/>
      <c r="J412" s="466"/>
      <c r="K412" s="466"/>
      <c r="L412" s="467">
        <v>24.73</v>
      </c>
      <c r="M412" s="467">
        <v>24.66</v>
      </c>
      <c r="N412" s="466"/>
      <c r="O412" s="466"/>
      <c r="P412" s="466"/>
      <c r="Q412" s="466"/>
      <c r="R412" s="466" t="s">
        <v>1162</v>
      </c>
      <c r="S412" s="466">
        <v>4</v>
      </c>
      <c r="T412" s="751">
        <v>4</v>
      </c>
      <c r="U412" s="796" t="s">
        <v>1566</v>
      </c>
    </row>
    <row r="413" spans="1:21" ht="150" customHeight="1">
      <c r="A413" s="859"/>
      <c r="B413" s="122">
        <v>43</v>
      </c>
      <c r="C413" s="468" t="s">
        <v>1177</v>
      </c>
      <c r="D413" s="466">
        <v>2020</v>
      </c>
      <c r="E413" s="466" t="s">
        <v>535</v>
      </c>
      <c r="F413" s="124">
        <f t="shared" si="53"/>
        <v>29.46</v>
      </c>
      <c r="G413" s="124">
        <f t="shared" si="54"/>
        <v>29.4</v>
      </c>
      <c r="H413" s="466"/>
      <c r="I413" s="466"/>
      <c r="J413" s="466"/>
      <c r="K413" s="466"/>
      <c r="L413" s="467">
        <v>29.46</v>
      </c>
      <c r="M413" s="467">
        <v>29.4</v>
      </c>
      <c r="N413" s="466"/>
      <c r="O413" s="466"/>
      <c r="P413" s="466"/>
      <c r="Q413" s="466"/>
      <c r="R413" s="466" t="s">
        <v>1162</v>
      </c>
      <c r="S413" s="466">
        <v>4</v>
      </c>
      <c r="T413" s="751">
        <v>4</v>
      </c>
      <c r="U413" s="766" t="s">
        <v>1567</v>
      </c>
    </row>
    <row r="414" spans="1:21" ht="151.5" customHeight="1">
      <c r="A414" s="859"/>
      <c r="B414" s="155">
        <v>44</v>
      </c>
      <c r="C414" s="495" t="s">
        <v>1211</v>
      </c>
      <c r="D414" s="155">
        <v>2020</v>
      </c>
      <c r="E414" s="155" t="s">
        <v>535</v>
      </c>
      <c r="F414" s="124">
        <f t="shared" si="53"/>
        <v>29.4</v>
      </c>
      <c r="G414" s="124">
        <f t="shared" si="54"/>
        <v>29.4</v>
      </c>
      <c r="H414" s="31"/>
      <c r="I414" s="31"/>
      <c r="J414" s="31"/>
      <c r="K414" s="31"/>
      <c r="L414" s="31">
        <v>29.4</v>
      </c>
      <c r="M414" s="31">
        <v>29.4</v>
      </c>
      <c r="N414" s="429"/>
      <c r="O414" s="429"/>
      <c r="P414" s="155"/>
      <c r="Q414" s="155"/>
      <c r="R414" s="155" t="s">
        <v>1162</v>
      </c>
      <c r="S414" s="155">
        <v>4</v>
      </c>
      <c r="T414" s="751">
        <v>4</v>
      </c>
      <c r="U414" s="766" t="s">
        <v>1568</v>
      </c>
    </row>
    <row r="415" spans="1:21" ht="160.5" customHeight="1">
      <c r="A415" s="859"/>
      <c r="B415" s="155">
        <v>45</v>
      </c>
      <c r="C415" s="496" t="s">
        <v>1212</v>
      </c>
      <c r="D415" s="155">
        <v>2020</v>
      </c>
      <c r="E415" s="155" t="s">
        <v>535</v>
      </c>
      <c r="F415" s="124">
        <f t="shared" si="53"/>
        <v>38.299999999999997</v>
      </c>
      <c r="G415" s="124">
        <f t="shared" si="54"/>
        <v>38.299999999999997</v>
      </c>
      <c r="H415" s="31"/>
      <c r="I415" s="31"/>
      <c r="J415" s="31"/>
      <c r="K415" s="31"/>
      <c r="L415" s="31">
        <v>38.299999999999997</v>
      </c>
      <c r="M415" s="31">
        <v>38.299999999999997</v>
      </c>
      <c r="N415" s="429"/>
      <c r="O415" s="429"/>
      <c r="P415" s="155"/>
      <c r="Q415" s="155"/>
      <c r="R415" s="155" t="s">
        <v>1162</v>
      </c>
      <c r="S415" s="155">
        <v>4</v>
      </c>
      <c r="T415" s="751">
        <v>4</v>
      </c>
      <c r="U415" s="766" t="s">
        <v>1569</v>
      </c>
    </row>
    <row r="416" spans="1:21" ht="147" customHeight="1">
      <c r="A416" s="859"/>
      <c r="B416" s="155">
        <v>46</v>
      </c>
      <c r="C416" s="495" t="s">
        <v>1213</v>
      </c>
      <c r="D416" s="155">
        <v>2020</v>
      </c>
      <c r="E416" s="155" t="s">
        <v>535</v>
      </c>
      <c r="F416" s="124">
        <f t="shared" si="53"/>
        <v>29.4</v>
      </c>
      <c r="G416" s="124">
        <f t="shared" si="54"/>
        <v>29.4</v>
      </c>
      <c r="H416" s="740"/>
      <c r="I416" s="740"/>
      <c r="J416" s="740"/>
      <c r="K416" s="740"/>
      <c r="L416" s="31">
        <v>29.4</v>
      </c>
      <c r="M416" s="31">
        <v>29.4</v>
      </c>
      <c r="N416" s="155"/>
      <c r="O416" s="155"/>
      <c r="P416" s="155"/>
      <c r="Q416" s="155"/>
      <c r="R416" s="155" t="s">
        <v>1162</v>
      </c>
      <c r="S416" s="155">
        <v>4</v>
      </c>
      <c r="T416" s="751">
        <v>4</v>
      </c>
      <c r="U416" s="766" t="s">
        <v>1570</v>
      </c>
    </row>
    <row r="417" spans="1:21" ht="147" customHeight="1">
      <c r="A417" s="859"/>
      <c r="B417" s="155">
        <v>47</v>
      </c>
      <c r="C417" s="495" t="s">
        <v>1214</v>
      </c>
      <c r="D417" s="155">
        <v>2020</v>
      </c>
      <c r="E417" s="155" t="s">
        <v>535</v>
      </c>
      <c r="F417" s="124">
        <f t="shared" si="53"/>
        <v>29.4</v>
      </c>
      <c r="G417" s="124">
        <f t="shared" si="54"/>
        <v>29.4</v>
      </c>
      <c r="H417" s="740"/>
      <c r="I417" s="740"/>
      <c r="J417" s="740"/>
      <c r="K417" s="740"/>
      <c r="L417" s="31">
        <v>29.4</v>
      </c>
      <c r="M417" s="31">
        <v>29.4</v>
      </c>
      <c r="N417" s="155"/>
      <c r="O417" s="155"/>
      <c r="P417" s="155"/>
      <c r="Q417" s="155"/>
      <c r="R417" s="155" t="s">
        <v>1162</v>
      </c>
      <c r="S417" s="155">
        <v>4</v>
      </c>
      <c r="T417" s="751">
        <v>4</v>
      </c>
      <c r="U417" s="766" t="s">
        <v>1571</v>
      </c>
    </row>
    <row r="418" spans="1:21" ht="145.5" customHeight="1">
      <c r="A418" s="859"/>
      <c r="B418" s="155">
        <v>48</v>
      </c>
      <c r="C418" s="495" t="s">
        <v>1215</v>
      </c>
      <c r="D418" s="155">
        <v>2020</v>
      </c>
      <c r="E418" s="155" t="s">
        <v>535</v>
      </c>
      <c r="F418" s="124">
        <f t="shared" si="53"/>
        <v>38.299999999999997</v>
      </c>
      <c r="G418" s="124">
        <f t="shared" si="54"/>
        <v>38.299999999999997</v>
      </c>
      <c r="H418" s="795"/>
      <c r="I418" s="795"/>
      <c r="J418" s="795"/>
      <c r="K418" s="795"/>
      <c r="L418" s="31">
        <v>38.299999999999997</v>
      </c>
      <c r="M418" s="31">
        <v>38.299999999999997</v>
      </c>
      <c r="N418" s="795"/>
      <c r="O418" s="795"/>
      <c r="P418" s="155"/>
      <c r="Q418" s="155"/>
      <c r="R418" s="155" t="s">
        <v>1162</v>
      </c>
      <c r="S418" s="155">
        <v>4</v>
      </c>
      <c r="T418" s="751">
        <v>4</v>
      </c>
      <c r="U418" s="766" t="s">
        <v>1572</v>
      </c>
    </row>
    <row r="419" spans="1:21" ht="147" customHeight="1">
      <c r="A419" s="859"/>
      <c r="B419" s="155">
        <v>49</v>
      </c>
      <c r="C419" s="495" t="s">
        <v>1216</v>
      </c>
      <c r="D419" s="155">
        <v>2020</v>
      </c>
      <c r="E419" s="155" t="s">
        <v>535</v>
      </c>
      <c r="F419" s="124">
        <f t="shared" si="53"/>
        <v>47.1</v>
      </c>
      <c r="G419" s="124">
        <f t="shared" si="54"/>
        <v>47.1</v>
      </c>
      <c r="H419" s="155"/>
      <c r="I419" s="155"/>
      <c r="J419" s="155"/>
      <c r="K419" s="155"/>
      <c r="L419" s="429">
        <v>47.1</v>
      </c>
      <c r="M419" s="429">
        <v>47.1</v>
      </c>
      <c r="N419" s="155"/>
      <c r="O419" s="155"/>
      <c r="P419" s="155"/>
      <c r="Q419" s="155"/>
      <c r="R419" s="155" t="s">
        <v>1162</v>
      </c>
      <c r="S419" s="155">
        <v>4</v>
      </c>
      <c r="T419" s="751">
        <v>4</v>
      </c>
      <c r="U419" s="766" t="s">
        <v>1573</v>
      </c>
    </row>
    <row r="420" spans="1:21" ht="147.75" customHeight="1">
      <c r="A420" s="859"/>
      <c r="B420" s="494">
        <v>50</v>
      </c>
      <c r="C420" s="497" t="s">
        <v>1217</v>
      </c>
      <c r="D420" s="494">
        <v>2020</v>
      </c>
      <c r="E420" s="494" t="s">
        <v>535</v>
      </c>
      <c r="F420" s="124">
        <f t="shared" si="53"/>
        <v>29.4</v>
      </c>
      <c r="G420" s="124">
        <f t="shared" si="54"/>
        <v>29.4</v>
      </c>
      <c r="H420" s="494"/>
      <c r="I420" s="545"/>
      <c r="J420" s="494"/>
      <c r="K420" s="545"/>
      <c r="L420" s="498">
        <v>29.4</v>
      </c>
      <c r="M420" s="498">
        <v>29.4</v>
      </c>
      <c r="N420" s="494"/>
      <c r="O420" s="545"/>
      <c r="P420" s="494"/>
      <c r="Q420" s="545"/>
      <c r="R420" s="494" t="s">
        <v>1162</v>
      </c>
      <c r="S420" s="155">
        <v>4</v>
      </c>
      <c r="T420" s="751">
        <v>4</v>
      </c>
      <c r="U420" s="766" t="s">
        <v>1574</v>
      </c>
    </row>
    <row r="421" spans="1:21" ht="144.75" customHeight="1">
      <c r="A421" s="859"/>
      <c r="B421" s="155">
        <v>51</v>
      </c>
      <c r="C421" s="495" t="s">
        <v>1270</v>
      </c>
      <c r="D421" s="155">
        <v>2020</v>
      </c>
      <c r="E421" s="155" t="s">
        <v>535</v>
      </c>
      <c r="F421" s="124">
        <f t="shared" si="53"/>
        <v>29.4</v>
      </c>
      <c r="G421" s="124">
        <f t="shared" si="54"/>
        <v>29.4</v>
      </c>
      <c r="H421" s="155"/>
      <c r="I421" s="155"/>
      <c r="J421" s="155"/>
      <c r="K421" s="155"/>
      <c r="L421" s="429">
        <v>29.4</v>
      </c>
      <c r="M421" s="429">
        <v>29.4</v>
      </c>
      <c r="N421" s="155"/>
      <c r="O421" s="155"/>
      <c r="P421" s="155"/>
      <c r="Q421" s="155"/>
      <c r="R421" s="155" t="s">
        <v>1162</v>
      </c>
      <c r="S421" s="155">
        <v>4</v>
      </c>
      <c r="T421" s="751">
        <v>4</v>
      </c>
      <c r="U421" s="767" t="s">
        <v>1575</v>
      </c>
    </row>
    <row r="422" spans="1:21" ht="160.5" customHeight="1">
      <c r="A422" s="859"/>
      <c r="B422" s="155">
        <v>52</v>
      </c>
      <c r="C422" s="495" t="s">
        <v>1218</v>
      </c>
      <c r="D422" s="155">
        <v>2020</v>
      </c>
      <c r="E422" s="155" t="s">
        <v>535</v>
      </c>
      <c r="F422" s="124">
        <f t="shared" si="53"/>
        <v>16.899999999999999</v>
      </c>
      <c r="G422" s="124">
        <f t="shared" si="54"/>
        <v>16.899999999999999</v>
      </c>
      <c r="H422" s="155"/>
      <c r="I422" s="155"/>
      <c r="J422" s="155"/>
      <c r="K422" s="155"/>
      <c r="L422" s="429">
        <v>16.899999999999999</v>
      </c>
      <c r="M422" s="429">
        <v>16.899999999999999</v>
      </c>
      <c r="N422" s="155"/>
      <c r="O422" s="155"/>
      <c r="P422" s="155"/>
      <c r="Q422" s="155"/>
      <c r="R422" s="155" t="s">
        <v>1162</v>
      </c>
      <c r="S422" s="155">
        <v>4</v>
      </c>
      <c r="T422" s="751">
        <v>4</v>
      </c>
      <c r="U422" s="766" t="s">
        <v>1576</v>
      </c>
    </row>
    <row r="423" spans="1:21" ht="147.75" customHeight="1">
      <c r="A423" s="859"/>
      <c r="B423" s="155">
        <v>53</v>
      </c>
      <c r="C423" s="156" t="s">
        <v>1219</v>
      </c>
      <c r="D423" s="155">
        <v>2020</v>
      </c>
      <c r="E423" s="155" t="s">
        <v>535</v>
      </c>
      <c r="F423" s="124">
        <f t="shared" si="53"/>
        <v>47.1</v>
      </c>
      <c r="G423" s="124">
        <f t="shared" si="54"/>
        <v>47.1</v>
      </c>
      <c r="H423" s="740"/>
      <c r="I423" s="740"/>
      <c r="J423" s="740"/>
      <c r="K423" s="740"/>
      <c r="L423" s="31">
        <v>47.1</v>
      </c>
      <c r="M423" s="429">
        <v>47.1</v>
      </c>
      <c r="N423" s="155"/>
      <c r="O423" s="155"/>
      <c r="P423" s="155"/>
      <c r="Q423" s="155"/>
      <c r="R423" s="155" t="s">
        <v>1162</v>
      </c>
      <c r="S423" s="155">
        <v>4</v>
      </c>
      <c r="T423" s="797">
        <v>4</v>
      </c>
      <c r="U423" s="766" t="s">
        <v>1577</v>
      </c>
    </row>
    <row r="424" spans="1:21" ht="145.5" customHeight="1">
      <c r="A424" s="859"/>
      <c r="B424" s="155">
        <v>54</v>
      </c>
      <c r="C424" s="156" t="s">
        <v>1220</v>
      </c>
      <c r="D424" s="155">
        <v>2020</v>
      </c>
      <c r="E424" s="155" t="s">
        <v>535</v>
      </c>
      <c r="F424" s="124">
        <f t="shared" si="53"/>
        <v>47.1</v>
      </c>
      <c r="G424" s="124">
        <f t="shared" si="54"/>
        <v>47.1</v>
      </c>
      <c r="H424" s="740"/>
      <c r="I424" s="740"/>
      <c r="J424" s="740"/>
      <c r="K424" s="740"/>
      <c r="L424" s="31">
        <v>47.1</v>
      </c>
      <c r="M424" s="429">
        <v>47.1</v>
      </c>
      <c r="N424" s="155"/>
      <c r="O424" s="155"/>
      <c r="P424" s="155"/>
      <c r="Q424" s="155"/>
      <c r="R424" s="155" t="s">
        <v>1162</v>
      </c>
      <c r="S424" s="155">
        <v>4</v>
      </c>
      <c r="T424" s="797">
        <v>4</v>
      </c>
      <c r="U424" s="766" t="s">
        <v>1578</v>
      </c>
    </row>
    <row r="425" spans="1:21" ht="160.5" customHeight="1">
      <c r="A425" s="859"/>
      <c r="B425" s="155">
        <v>55</v>
      </c>
      <c r="C425" s="156" t="s">
        <v>1221</v>
      </c>
      <c r="D425" s="155">
        <v>2020</v>
      </c>
      <c r="E425" s="155" t="s">
        <v>535</v>
      </c>
      <c r="F425" s="124">
        <f t="shared" si="53"/>
        <v>47.1</v>
      </c>
      <c r="G425" s="124">
        <f t="shared" si="54"/>
        <v>47.1</v>
      </c>
      <c r="H425" s="740"/>
      <c r="I425" s="740"/>
      <c r="J425" s="740"/>
      <c r="K425" s="740"/>
      <c r="L425" s="31">
        <v>47.1</v>
      </c>
      <c r="M425" s="429">
        <v>47.1</v>
      </c>
      <c r="N425" s="155"/>
      <c r="O425" s="155"/>
      <c r="P425" s="155"/>
      <c r="Q425" s="155"/>
      <c r="R425" s="155" t="s">
        <v>1162</v>
      </c>
      <c r="S425" s="155">
        <v>4</v>
      </c>
      <c r="T425" s="751">
        <v>4</v>
      </c>
      <c r="U425" s="766" t="s">
        <v>1579</v>
      </c>
    </row>
    <row r="426" spans="1:21" ht="147" customHeight="1">
      <c r="A426" s="859"/>
      <c r="B426" s="155">
        <v>56</v>
      </c>
      <c r="C426" s="156" t="s">
        <v>1222</v>
      </c>
      <c r="D426" s="155">
        <v>2020</v>
      </c>
      <c r="E426" s="155" t="s">
        <v>535</v>
      </c>
      <c r="F426" s="124">
        <f t="shared" si="53"/>
        <v>47.1</v>
      </c>
      <c r="G426" s="124">
        <f t="shared" si="54"/>
        <v>47.1</v>
      </c>
      <c r="H426" s="740"/>
      <c r="I426" s="740"/>
      <c r="J426" s="740"/>
      <c r="K426" s="740"/>
      <c r="L426" s="31">
        <v>47.1</v>
      </c>
      <c r="M426" s="429">
        <v>47.1</v>
      </c>
      <c r="N426" s="155"/>
      <c r="O426" s="155"/>
      <c r="P426" s="155"/>
      <c r="Q426" s="155"/>
      <c r="R426" s="155" t="s">
        <v>1162</v>
      </c>
      <c r="S426" s="155">
        <v>4</v>
      </c>
      <c r="T426" s="751">
        <v>4</v>
      </c>
      <c r="U426" s="766" t="s">
        <v>1580</v>
      </c>
    </row>
    <row r="427" spans="1:21" ht="147.75" customHeight="1">
      <c r="A427" s="859"/>
      <c r="B427" s="494">
        <v>57</v>
      </c>
      <c r="C427" s="497" t="s">
        <v>1271</v>
      </c>
      <c r="D427" s="494">
        <v>2020</v>
      </c>
      <c r="E427" s="494" t="s">
        <v>535</v>
      </c>
      <c r="F427" s="124">
        <f t="shared" si="53"/>
        <v>47.1</v>
      </c>
      <c r="G427" s="124">
        <f t="shared" si="54"/>
        <v>47.1</v>
      </c>
      <c r="H427" s="742"/>
      <c r="I427" s="742"/>
      <c r="J427" s="742"/>
      <c r="K427" s="742"/>
      <c r="L427" s="57">
        <v>47.1</v>
      </c>
      <c r="M427" s="498">
        <v>47.1</v>
      </c>
      <c r="N427" s="494"/>
      <c r="O427" s="545"/>
      <c r="P427" s="494"/>
      <c r="Q427" s="545"/>
      <c r="R427" s="494" t="s">
        <v>1162</v>
      </c>
      <c r="S427" s="155">
        <v>4</v>
      </c>
      <c r="T427" s="797">
        <v>4</v>
      </c>
      <c r="U427" s="767" t="s">
        <v>1581</v>
      </c>
    </row>
    <row r="428" spans="1:21" ht="147.75" customHeight="1">
      <c r="A428" s="859"/>
      <c r="B428" s="155">
        <v>58</v>
      </c>
      <c r="C428" s="495" t="s">
        <v>1223</v>
      </c>
      <c r="D428" s="155">
        <v>2020</v>
      </c>
      <c r="E428" s="155" t="s">
        <v>535</v>
      </c>
      <c r="F428" s="124">
        <f t="shared" si="53"/>
        <v>38.4</v>
      </c>
      <c r="G428" s="124">
        <f t="shared" si="54"/>
        <v>38.4</v>
      </c>
      <c r="H428" s="740"/>
      <c r="I428" s="740"/>
      <c r="J428" s="740"/>
      <c r="K428" s="740"/>
      <c r="L428" s="31">
        <v>38.4</v>
      </c>
      <c r="M428" s="429">
        <v>38.4</v>
      </c>
      <c r="N428" s="155"/>
      <c r="O428" s="155"/>
      <c r="P428" s="155"/>
      <c r="Q428" s="155"/>
      <c r="R428" s="155" t="s">
        <v>1162</v>
      </c>
      <c r="S428" s="155">
        <v>4</v>
      </c>
      <c r="T428" s="797">
        <v>4</v>
      </c>
      <c r="U428" s="766" t="s">
        <v>1582</v>
      </c>
    </row>
    <row r="429" spans="1:21" ht="160.5" customHeight="1">
      <c r="A429" s="859"/>
      <c r="B429" s="155">
        <v>59</v>
      </c>
      <c r="C429" s="495" t="s">
        <v>1224</v>
      </c>
      <c r="D429" s="155">
        <v>2020</v>
      </c>
      <c r="E429" s="155" t="s">
        <v>535</v>
      </c>
      <c r="F429" s="124">
        <f t="shared" si="53"/>
        <v>38.299999999999997</v>
      </c>
      <c r="G429" s="124">
        <f t="shared" si="54"/>
        <v>38.299999999999997</v>
      </c>
      <c r="H429" s="155"/>
      <c r="I429" s="155"/>
      <c r="J429" s="155"/>
      <c r="K429" s="155"/>
      <c r="L429" s="429">
        <v>38.299999999999997</v>
      </c>
      <c r="M429" s="429">
        <v>38.299999999999997</v>
      </c>
      <c r="N429" s="155"/>
      <c r="O429" s="155"/>
      <c r="P429" s="155"/>
      <c r="Q429" s="155"/>
      <c r="R429" s="155" t="s">
        <v>1162</v>
      </c>
      <c r="S429" s="155">
        <v>4</v>
      </c>
      <c r="T429" s="797">
        <v>4</v>
      </c>
      <c r="U429" s="766" t="s">
        <v>1583</v>
      </c>
    </row>
    <row r="430" spans="1:21" ht="160.5" customHeight="1">
      <c r="A430" s="615"/>
      <c r="B430" s="122">
        <v>60</v>
      </c>
      <c r="C430" s="623" t="s">
        <v>1326</v>
      </c>
      <c r="D430" s="624">
        <v>2020</v>
      </c>
      <c r="E430" s="625" t="s">
        <v>535</v>
      </c>
      <c r="F430" s="124">
        <f t="shared" si="53"/>
        <v>1495.4670000000001</v>
      </c>
      <c r="G430" s="124">
        <f t="shared" si="54"/>
        <v>769.57100000000003</v>
      </c>
      <c r="H430" s="740"/>
      <c r="I430" s="740"/>
      <c r="J430" s="740">
        <v>1495.4670000000001</v>
      </c>
      <c r="K430" s="740">
        <v>769.57100000000003</v>
      </c>
      <c r="L430" s="31"/>
      <c r="M430" s="31"/>
      <c r="N430" s="740"/>
      <c r="O430" s="740"/>
      <c r="P430" s="740"/>
      <c r="Q430" s="740"/>
      <c r="R430" s="625" t="s">
        <v>1327</v>
      </c>
      <c r="S430" s="626">
        <v>21</v>
      </c>
      <c r="T430" s="751">
        <v>21</v>
      </c>
      <c r="U430" s="796" t="s">
        <v>1747</v>
      </c>
    </row>
    <row r="431" spans="1:21" ht="128.25" customHeight="1">
      <c r="A431" s="820" t="s">
        <v>1113</v>
      </c>
      <c r="B431" s="122">
        <v>1</v>
      </c>
      <c r="C431" s="430" t="s">
        <v>1201</v>
      </c>
      <c r="D431" s="122">
        <v>2020</v>
      </c>
      <c r="E431" s="431" t="s">
        <v>535</v>
      </c>
      <c r="F431" s="124">
        <f t="shared" si="53"/>
        <v>10</v>
      </c>
      <c r="G431" s="124">
        <f t="shared" si="54"/>
        <v>10</v>
      </c>
      <c r="H431" s="39"/>
      <c r="I431" s="39"/>
      <c r="J431" s="39"/>
      <c r="K431" s="39"/>
      <c r="L431" s="39">
        <v>10</v>
      </c>
      <c r="M431" s="39">
        <v>10</v>
      </c>
      <c r="N431" s="39"/>
      <c r="O431" s="39"/>
      <c r="P431" s="39"/>
      <c r="Q431" s="39"/>
      <c r="R431" s="431" t="s">
        <v>1112</v>
      </c>
      <c r="S431" s="86">
        <v>1</v>
      </c>
      <c r="T431" s="751">
        <v>1</v>
      </c>
      <c r="U431" s="766" t="s">
        <v>1449</v>
      </c>
    </row>
    <row r="432" spans="1:21" ht="159.75" customHeight="1">
      <c r="A432" s="821"/>
      <c r="B432" s="122">
        <v>2</v>
      </c>
      <c r="C432" s="492" t="s">
        <v>1225</v>
      </c>
      <c r="D432" s="122">
        <v>2020</v>
      </c>
      <c r="E432" s="493" t="s">
        <v>535</v>
      </c>
      <c r="F432" s="124">
        <f t="shared" si="53"/>
        <v>12.176</v>
      </c>
      <c r="G432" s="124">
        <f t="shared" si="54"/>
        <v>12.176</v>
      </c>
      <c r="H432" s="39"/>
      <c r="I432" s="39"/>
      <c r="J432" s="39"/>
      <c r="K432" s="39"/>
      <c r="L432" s="39">
        <v>12.176</v>
      </c>
      <c r="M432" s="39">
        <v>12.176</v>
      </c>
      <c r="N432" s="39"/>
      <c r="O432" s="39"/>
      <c r="P432" s="39"/>
      <c r="Q432" s="39"/>
      <c r="R432" s="493" t="s">
        <v>1152</v>
      </c>
      <c r="S432" s="86">
        <v>2</v>
      </c>
      <c r="T432" s="751">
        <v>2</v>
      </c>
      <c r="U432" s="766" t="s">
        <v>1669</v>
      </c>
    </row>
    <row r="433" spans="1:21" ht="18.75" customHeight="1">
      <c r="A433" s="16"/>
      <c r="B433" s="15"/>
      <c r="C433" s="16" t="s">
        <v>445</v>
      </c>
      <c r="D433" s="15"/>
      <c r="E433" s="15"/>
      <c r="F433" s="18">
        <f>H433+J433+L433+N433+P433</f>
        <v>35377.474999999999</v>
      </c>
      <c r="G433" s="18">
        <f>I433+K433+M433+O433+Q433</f>
        <v>22370.971999999994</v>
      </c>
      <c r="H433" s="18">
        <f t="shared" ref="H433:Q433" si="55">SUM(H371:H432)</f>
        <v>67.495999999999995</v>
      </c>
      <c r="I433" s="18">
        <f t="shared" si="55"/>
        <v>67.494</v>
      </c>
      <c r="J433" s="18">
        <f t="shared" si="55"/>
        <v>4673.7569999999996</v>
      </c>
      <c r="K433" s="18">
        <f t="shared" si="55"/>
        <v>3455.49</v>
      </c>
      <c r="L433" s="18">
        <f t="shared" si="55"/>
        <v>30636.222000000002</v>
      </c>
      <c r="M433" s="18">
        <f t="shared" si="55"/>
        <v>16812.187999999995</v>
      </c>
      <c r="N433" s="18">
        <f t="shared" si="55"/>
        <v>0</v>
      </c>
      <c r="O433" s="18">
        <f t="shared" si="55"/>
        <v>0</v>
      </c>
      <c r="P433" s="18">
        <f t="shared" si="55"/>
        <v>0</v>
      </c>
      <c r="Q433" s="18">
        <f t="shared" si="55"/>
        <v>2035.8</v>
      </c>
      <c r="R433" s="16"/>
      <c r="S433" s="15"/>
      <c r="T433" s="20"/>
      <c r="U433" s="765"/>
    </row>
    <row r="434" spans="1:21" ht="15.75" customHeight="1">
      <c r="A434" s="830" t="s">
        <v>737</v>
      </c>
      <c r="B434" s="831"/>
      <c r="C434" s="831"/>
      <c r="D434" s="831"/>
      <c r="E434" s="831"/>
      <c r="F434" s="831"/>
      <c r="G434" s="831"/>
      <c r="H434" s="831"/>
      <c r="I434" s="831"/>
      <c r="J434" s="831"/>
      <c r="K434" s="831"/>
      <c r="L434" s="831"/>
      <c r="M434" s="831"/>
      <c r="N434" s="831"/>
      <c r="O434" s="831"/>
      <c r="P434" s="831"/>
      <c r="Q434" s="831"/>
      <c r="R434" s="831"/>
      <c r="S434" s="831"/>
      <c r="T434" s="832"/>
      <c r="U434" s="755"/>
    </row>
    <row r="435" spans="1:21" ht="31.5">
      <c r="A435" s="825" t="s">
        <v>710</v>
      </c>
      <c r="B435" s="50"/>
      <c r="C435" s="108" t="s">
        <v>559</v>
      </c>
      <c r="D435" s="193"/>
      <c r="E435" s="50"/>
      <c r="F435" s="50"/>
      <c r="G435" s="50"/>
      <c r="H435" s="50"/>
      <c r="I435" s="50"/>
      <c r="J435" s="50"/>
      <c r="K435" s="50"/>
      <c r="L435" s="50"/>
      <c r="M435" s="50"/>
      <c r="N435" s="50"/>
      <c r="O435" s="50"/>
      <c r="P435" s="50"/>
      <c r="Q435" s="50"/>
      <c r="R435" s="50"/>
      <c r="S435" s="50"/>
      <c r="T435" s="19"/>
      <c r="U435" s="755"/>
    </row>
    <row r="436" spans="1:21" ht="79.5" customHeight="1">
      <c r="A436" s="826"/>
      <c r="B436" s="128">
        <v>1</v>
      </c>
      <c r="C436" s="129" t="s">
        <v>789</v>
      </c>
      <c r="D436" s="348">
        <v>2020</v>
      </c>
      <c r="E436" s="179" t="s">
        <v>857</v>
      </c>
      <c r="F436" s="130">
        <f>H436+J436+L436+N436+P436</f>
        <v>155</v>
      </c>
      <c r="G436" s="130">
        <f>I436+K436+M436+O436+Q436</f>
        <v>153.19999999999999</v>
      </c>
      <c r="H436" s="130"/>
      <c r="I436" s="130"/>
      <c r="J436" s="130"/>
      <c r="K436" s="130"/>
      <c r="L436" s="130">
        <v>150</v>
      </c>
      <c r="M436" s="130">
        <v>150</v>
      </c>
      <c r="N436" s="130"/>
      <c r="O436" s="130"/>
      <c r="P436" s="130">
        <v>5</v>
      </c>
      <c r="Q436" s="130">
        <v>3.2</v>
      </c>
      <c r="R436" s="253" t="s">
        <v>934</v>
      </c>
      <c r="S436" s="253" t="s">
        <v>1274</v>
      </c>
      <c r="T436" s="576" t="s">
        <v>1349</v>
      </c>
      <c r="U436" s="755" t="s">
        <v>1450</v>
      </c>
    </row>
    <row r="437" spans="1:21" ht="78.75">
      <c r="A437" s="826"/>
      <c r="B437" s="128">
        <v>2</v>
      </c>
      <c r="C437" s="129" t="s">
        <v>790</v>
      </c>
      <c r="D437" s="348">
        <v>2020</v>
      </c>
      <c r="E437" s="179" t="s">
        <v>857</v>
      </c>
      <c r="F437" s="130">
        <f>H437+J437+L437+N437+P437</f>
        <v>1300</v>
      </c>
      <c r="G437" s="130">
        <f t="shared" ref="G437:G500" si="56">I437+K437+M437+O437+Q437</f>
        <v>0</v>
      </c>
      <c r="H437" s="130"/>
      <c r="I437" s="130"/>
      <c r="J437" s="130"/>
      <c r="K437" s="130"/>
      <c r="L437" s="130">
        <v>1300</v>
      </c>
      <c r="M437" s="130">
        <v>0</v>
      </c>
      <c r="N437" s="673"/>
      <c r="O437" s="673"/>
      <c r="P437" s="673"/>
      <c r="Q437" s="130"/>
      <c r="R437" s="253" t="s">
        <v>834</v>
      </c>
      <c r="S437" s="253">
        <v>72</v>
      </c>
      <c r="T437" s="576">
        <v>0</v>
      </c>
      <c r="U437" s="755" t="s">
        <v>1584</v>
      </c>
    </row>
    <row r="438" spans="1:21" ht="39" customHeight="1">
      <c r="A438" s="349"/>
      <c r="B438" s="128">
        <v>3</v>
      </c>
      <c r="C438" s="129" t="s">
        <v>791</v>
      </c>
      <c r="D438" s="348">
        <v>2020</v>
      </c>
      <c r="E438" s="179" t="s">
        <v>857</v>
      </c>
      <c r="F438" s="130">
        <f t="shared" ref="F438:F440" si="57">H438+J438+L438+N438+P438</f>
        <v>350</v>
      </c>
      <c r="G438" s="130">
        <f t="shared" si="56"/>
        <v>0</v>
      </c>
      <c r="H438" s="130"/>
      <c r="I438" s="130"/>
      <c r="J438" s="130"/>
      <c r="K438" s="130"/>
      <c r="L438" s="130">
        <v>350</v>
      </c>
      <c r="M438" s="130">
        <v>0</v>
      </c>
      <c r="N438" s="673"/>
      <c r="O438" s="673"/>
      <c r="P438" s="673"/>
      <c r="Q438" s="130"/>
      <c r="R438" s="253" t="s">
        <v>835</v>
      </c>
      <c r="S438" s="253">
        <v>1</v>
      </c>
      <c r="T438" s="576">
        <v>0</v>
      </c>
      <c r="U438" s="755" t="s">
        <v>1688</v>
      </c>
    </row>
    <row r="439" spans="1:21" ht="127.5" customHeight="1">
      <c r="A439" s="349"/>
      <c r="B439" s="128">
        <v>4</v>
      </c>
      <c r="C439" s="129" t="s">
        <v>836</v>
      </c>
      <c r="D439" s="348">
        <v>2020</v>
      </c>
      <c r="E439" s="179" t="s">
        <v>857</v>
      </c>
      <c r="F439" s="130">
        <f t="shared" si="57"/>
        <v>3700</v>
      </c>
      <c r="G439" s="130">
        <f t="shared" si="56"/>
        <v>852.83</v>
      </c>
      <c r="H439" s="130"/>
      <c r="I439" s="130"/>
      <c r="J439" s="130"/>
      <c r="K439" s="130"/>
      <c r="L439" s="130">
        <v>3700</v>
      </c>
      <c r="M439" s="130">
        <v>852.83</v>
      </c>
      <c r="N439" s="673"/>
      <c r="O439" s="673"/>
      <c r="P439" s="673"/>
      <c r="Q439" s="130"/>
      <c r="R439" s="204" t="s">
        <v>935</v>
      </c>
      <c r="S439" s="253">
        <v>154</v>
      </c>
      <c r="T439" s="751">
        <v>30</v>
      </c>
      <c r="U439" s="768" t="s">
        <v>1451</v>
      </c>
    </row>
    <row r="440" spans="1:21" ht="106.5" customHeight="1">
      <c r="A440" s="517"/>
      <c r="B440" s="128">
        <v>5</v>
      </c>
      <c r="C440" s="129" t="s">
        <v>1272</v>
      </c>
      <c r="D440" s="514">
        <v>2020</v>
      </c>
      <c r="E440" s="179" t="s">
        <v>857</v>
      </c>
      <c r="F440" s="130">
        <f t="shared" si="57"/>
        <v>24900</v>
      </c>
      <c r="G440" s="130">
        <f t="shared" si="56"/>
        <v>24900</v>
      </c>
      <c r="H440" s="130"/>
      <c r="I440" s="130"/>
      <c r="J440" s="130"/>
      <c r="K440" s="130"/>
      <c r="L440" s="130">
        <v>24900</v>
      </c>
      <c r="M440" s="130">
        <v>24900</v>
      </c>
      <c r="N440" s="673"/>
      <c r="O440" s="673"/>
      <c r="P440" s="673"/>
      <c r="Q440" s="130"/>
      <c r="R440" s="515" t="s">
        <v>1251</v>
      </c>
      <c r="S440" s="515">
        <v>3</v>
      </c>
      <c r="T440" s="751">
        <v>3</v>
      </c>
      <c r="U440" s="768" t="s">
        <v>1585</v>
      </c>
    </row>
    <row r="441" spans="1:21" ht="51.75" customHeight="1">
      <c r="A441" s="827" t="s">
        <v>936</v>
      </c>
      <c r="B441" s="179"/>
      <c r="C441" s="131" t="s">
        <v>560</v>
      </c>
      <c r="D441" s="132"/>
      <c r="E441" s="132"/>
      <c r="F441" s="673"/>
      <c r="G441" s="673"/>
      <c r="H441" s="673"/>
      <c r="I441" s="673"/>
      <c r="J441" s="673"/>
      <c r="K441" s="673"/>
      <c r="L441" s="673"/>
      <c r="M441" s="673"/>
      <c r="N441" s="673"/>
      <c r="O441" s="673"/>
      <c r="P441" s="673"/>
      <c r="Q441" s="130"/>
      <c r="R441" s="179"/>
      <c r="S441" s="144"/>
      <c r="T441" s="592"/>
      <c r="U441" s="770"/>
    </row>
    <row r="442" spans="1:21" ht="132" customHeight="1">
      <c r="A442" s="828"/>
      <c r="B442" s="179">
        <v>1</v>
      </c>
      <c r="C442" s="404" t="s">
        <v>660</v>
      </c>
      <c r="D442" s="179">
        <v>2020</v>
      </c>
      <c r="E442" s="179" t="s">
        <v>857</v>
      </c>
      <c r="F442" s="130">
        <f>H442+J442+L442+N442+P442</f>
        <v>386.9</v>
      </c>
      <c r="G442" s="130">
        <f t="shared" si="56"/>
        <v>231.1</v>
      </c>
      <c r="H442" s="130"/>
      <c r="I442" s="130"/>
      <c r="J442" s="130"/>
      <c r="K442" s="130"/>
      <c r="L442" s="130">
        <v>361.9</v>
      </c>
      <c r="M442" s="130">
        <v>206.1</v>
      </c>
      <c r="N442" s="130"/>
      <c r="O442" s="130"/>
      <c r="P442" s="130">
        <v>25</v>
      </c>
      <c r="Q442" s="130">
        <v>25</v>
      </c>
      <c r="R442" s="179" t="s">
        <v>63</v>
      </c>
      <c r="S442" s="144">
        <v>3335</v>
      </c>
      <c r="T442" s="769" t="s">
        <v>1350</v>
      </c>
      <c r="U442" s="766" t="s">
        <v>1586</v>
      </c>
    </row>
    <row r="443" spans="1:21" ht="101.25" customHeight="1">
      <c r="A443" s="828"/>
      <c r="B443" s="128">
        <v>2</v>
      </c>
      <c r="C443" s="129" t="s">
        <v>661</v>
      </c>
      <c r="D443" s="179">
        <v>2020</v>
      </c>
      <c r="E443" s="179" t="s">
        <v>857</v>
      </c>
      <c r="F443" s="130">
        <f>H443+J443+L443+N443+P443</f>
        <v>6</v>
      </c>
      <c r="G443" s="130">
        <f t="shared" si="56"/>
        <v>4.4000000000000004</v>
      </c>
      <c r="H443" s="130"/>
      <c r="I443" s="130"/>
      <c r="J443" s="130"/>
      <c r="K443" s="130"/>
      <c r="L443" s="130">
        <v>6</v>
      </c>
      <c r="M443" s="130">
        <v>4.4000000000000004</v>
      </c>
      <c r="N443" s="673"/>
      <c r="O443" s="673"/>
      <c r="P443" s="673"/>
      <c r="Q443" s="130"/>
      <c r="R443" s="179" t="s">
        <v>768</v>
      </c>
      <c r="S443" s="144">
        <v>90</v>
      </c>
      <c r="T443" s="769" t="s">
        <v>1351</v>
      </c>
      <c r="U443" s="766" t="s">
        <v>1748</v>
      </c>
    </row>
    <row r="444" spans="1:21" ht="51" customHeight="1">
      <c r="A444" s="828"/>
      <c r="B444" s="128"/>
      <c r="C444" s="131" t="s">
        <v>561</v>
      </c>
      <c r="D444" s="350"/>
      <c r="E444" s="133"/>
      <c r="F444" s="130"/>
      <c r="G444" s="130"/>
      <c r="H444" s="130"/>
      <c r="I444" s="130"/>
      <c r="J444" s="130"/>
      <c r="K444" s="130"/>
      <c r="L444" s="130"/>
      <c r="M444" s="130"/>
      <c r="N444" s="130"/>
      <c r="O444" s="130"/>
      <c r="P444" s="130"/>
      <c r="Q444" s="130"/>
      <c r="R444" s="179"/>
      <c r="S444" s="144"/>
      <c r="T444" s="14"/>
      <c r="U444" s="770"/>
    </row>
    <row r="445" spans="1:21" ht="144.75" customHeight="1">
      <c r="A445" s="828"/>
      <c r="B445" s="128">
        <v>1</v>
      </c>
      <c r="C445" s="129" t="s">
        <v>837</v>
      </c>
      <c r="D445" s="348">
        <v>2020</v>
      </c>
      <c r="E445" s="179" t="s">
        <v>857</v>
      </c>
      <c r="F445" s="130">
        <f>H445+J445+L445+N445+P445</f>
        <v>116</v>
      </c>
      <c r="G445" s="130">
        <f t="shared" si="56"/>
        <v>93.7</v>
      </c>
      <c r="H445" s="130"/>
      <c r="I445" s="130"/>
      <c r="J445" s="130"/>
      <c r="K445" s="130"/>
      <c r="L445" s="130">
        <v>116</v>
      </c>
      <c r="M445" s="130">
        <v>93.7</v>
      </c>
      <c r="N445" s="673"/>
      <c r="O445" s="673"/>
      <c r="P445" s="673"/>
      <c r="Q445" s="673"/>
      <c r="R445" s="253" t="s">
        <v>769</v>
      </c>
      <c r="S445" s="144">
        <v>20089</v>
      </c>
      <c r="T445" s="769" t="s">
        <v>1352</v>
      </c>
      <c r="U445" s="771" t="s">
        <v>1452</v>
      </c>
    </row>
    <row r="446" spans="1:21" ht="51">
      <c r="A446" s="828"/>
      <c r="B446" s="128">
        <v>2</v>
      </c>
      <c r="C446" s="129" t="s">
        <v>562</v>
      </c>
      <c r="D446" s="179">
        <v>2020</v>
      </c>
      <c r="E446" s="179" t="s">
        <v>857</v>
      </c>
      <c r="F446" s="130">
        <f>H446+J446+L446+N446+P446</f>
        <v>50.4</v>
      </c>
      <c r="G446" s="130">
        <f t="shared" si="56"/>
        <v>49.8</v>
      </c>
      <c r="H446" s="130"/>
      <c r="I446" s="130"/>
      <c r="J446" s="130"/>
      <c r="K446" s="130"/>
      <c r="L446" s="130">
        <v>50.4</v>
      </c>
      <c r="M446" s="130">
        <v>49.8</v>
      </c>
      <c r="N446" s="673"/>
      <c r="O446" s="673"/>
      <c r="P446" s="673"/>
      <c r="Q446" s="673"/>
      <c r="R446" s="179" t="s">
        <v>770</v>
      </c>
      <c r="S446" s="144">
        <v>32</v>
      </c>
      <c r="T446" s="769" t="s">
        <v>1353</v>
      </c>
      <c r="U446" s="771" t="s">
        <v>1749</v>
      </c>
    </row>
    <row r="447" spans="1:21" ht="63">
      <c r="A447" s="828"/>
      <c r="B447" s="128">
        <v>3</v>
      </c>
      <c r="C447" s="129" t="s">
        <v>1207</v>
      </c>
      <c r="D447" s="179">
        <v>2020</v>
      </c>
      <c r="E447" s="179" t="s">
        <v>857</v>
      </c>
      <c r="F447" s="130">
        <f>H447+J447+L447+N447+P447</f>
        <v>8.8000000000000007</v>
      </c>
      <c r="G447" s="130">
        <f t="shared" si="56"/>
        <v>5.2</v>
      </c>
      <c r="H447" s="130"/>
      <c r="I447" s="130"/>
      <c r="J447" s="130"/>
      <c r="K447" s="130"/>
      <c r="L447" s="130">
        <v>8.8000000000000007</v>
      </c>
      <c r="M447" s="130">
        <v>5.2</v>
      </c>
      <c r="N447" s="673"/>
      <c r="O447" s="673"/>
      <c r="P447" s="673"/>
      <c r="Q447" s="673"/>
      <c r="R447" s="134" t="s">
        <v>771</v>
      </c>
      <c r="S447" s="144">
        <v>936</v>
      </c>
      <c r="T447" s="769" t="s">
        <v>1354</v>
      </c>
      <c r="U447" s="771" t="s">
        <v>1453</v>
      </c>
    </row>
    <row r="448" spans="1:21" ht="94.5">
      <c r="A448" s="828"/>
      <c r="B448" s="128">
        <v>4</v>
      </c>
      <c r="C448" s="129" t="s">
        <v>858</v>
      </c>
      <c r="D448" s="179">
        <v>2020</v>
      </c>
      <c r="E448" s="179" t="s">
        <v>857</v>
      </c>
      <c r="F448" s="130">
        <f>H448+J448+L448+N448+P448</f>
        <v>946</v>
      </c>
      <c r="G448" s="130">
        <f t="shared" si="56"/>
        <v>562.79999999999995</v>
      </c>
      <c r="H448" s="130"/>
      <c r="I448" s="130"/>
      <c r="J448" s="130"/>
      <c r="K448" s="130"/>
      <c r="L448" s="130">
        <v>946</v>
      </c>
      <c r="M448" s="130">
        <v>562.79999999999995</v>
      </c>
      <c r="N448" s="673"/>
      <c r="O448" s="673"/>
      <c r="P448" s="673"/>
      <c r="Q448" s="673"/>
      <c r="R448" s="134" t="s">
        <v>597</v>
      </c>
      <c r="S448" s="144">
        <v>1169</v>
      </c>
      <c r="T448" s="769" t="s">
        <v>1355</v>
      </c>
      <c r="U448" s="771" t="s">
        <v>1454</v>
      </c>
    </row>
    <row r="449" spans="1:21" ht="78.75" customHeight="1">
      <c r="A449" s="828"/>
      <c r="B449" s="128">
        <v>5</v>
      </c>
      <c r="C449" s="129" t="s">
        <v>838</v>
      </c>
      <c r="D449" s="179">
        <v>2020</v>
      </c>
      <c r="E449" s="179" t="s">
        <v>857</v>
      </c>
      <c r="F449" s="130">
        <f>H449+J449+L449+N449+P449</f>
        <v>214.6</v>
      </c>
      <c r="G449" s="130">
        <f t="shared" si="56"/>
        <v>205.1</v>
      </c>
      <c r="H449" s="130"/>
      <c r="I449" s="130"/>
      <c r="J449" s="130"/>
      <c r="K449" s="130"/>
      <c r="L449" s="130">
        <v>214.6</v>
      </c>
      <c r="M449" s="130">
        <v>205.1</v>
      </c>
      <c r="N449" s="673"/>
      <c r="O449" s="673"/>
      <c r="P449" s="673"/>
      <c r="Q449" s="673"/>
      <c r="R449" s="134" t="s">
        <v>839</v>
      </c>
      <c r="S449" s="144">
        <v>210</v>
      </c>
      <c r="T449" s="769" t="s">
        <v>1288</v>
      </c>
      <c r="U449" s="771" t="s">
        <v>1455</v>
      </c>
    </row>
    <row r="450" spans="1:21" ht="49.5" customHeight="1">
      <c r="A450" s="828"/>
      <c r="B450" s="128"/>
      <c r="C450" s="131" t="s">
        <v>563</v>
      </c>
      <c r="D450" s="179"/>
      <c r="E450" s="179"/>
      <c r="F450" s="673"/>
      <c r="G450" s="673"/>
      <c r="H450" s="673"/>
      <c r="I450" s="673"/>
      <c r="J450" s="673"/>
      <c r="K450" s="673"/>
      <c r="L450" s="673"/>
      <c r="M450" s="673"/>
      <c r="N450" s="673"/>
      <c r="O450" s="673"/>
      <c r="P450" s="673"/>
      <c r="Q450" s="673"/>
      <c r="R450" s="179"/>
      <c r="S450" s="144"/>
      <c r="T450" s="14"/>
      <c r="U450" s="770"/>
    </row>
    <row r="451" spans="1:21" ht="99.75" customHeight="1">
      <c r="A451" s="828"/>
      <c r="B451" s="128">
        <v>1</v>
      </c>
      <c r="C451" s="129" t="s">
        <v>1252</v>
      </c>
      <c r="D451" s="179">
        <v>2020</v>
      </c>
      <c r="E451" s="179" t="s">
        <v>857</v>
      </c>
      <c r="F451" s="130">
        <f>H451+J451+L451+N451+P451</f>
        <v>3364.3</v>
      </c>
      <c r="G451" s="130">
        <f t="shared" si="56"/>
        <v>3172</v>
      </c>
      <c r="H451" s="130"/>
      <c r="I451" s="130"/>
      <c r="J451" s="130">
        <v>3363.3</v>
      </c>
      <c r="K451" s="130">
        <v>3171.1</v>
      </c>
      <c r="L451" s="130"/>
      <c r="M451" s="130"/>
      <c r="N451" s="130"/>
      <c r="O451" s="130"/>
      <c r="P451" s="130">
        <v>1</v>
      </c>
      <c r="Q451" s="130">
        <v>0.9</v>
      </c>
      <c r="R451" s="135" t="s">
        <v>1253</v>
      </c>
      <c r="S451" s="144">
        <v>813</v>
      </c>
      <c r="T451" s="769" t="s">
        <v>1356</v>
      </c>
      <c r="U451" s="771" t="s">
        <v>1587</v>
      </c>
    </row>
    <row r="452" spans="1:21" ht="63">
      <c r="A452" s="828"/>
      <c r="B452" s="128">
        <v>2</v>
      </c>
      <c r="C452" s="129" t="s">
        <v>840</v>
      </c>
      <c r="D452" s="179">
        <v>2020</v>
      </c>
      <c r="E452" s="179" t="s">
        <v>857</v>
      </c>
      <c r="F452" s="130">
        <f>H452+J452+L452+N452+P452</f>
        <v>20</v>
      </c>
      <c r="G452" s="130">
        <f t="shared" si="56"/>
        <v>17.5</v>
      </c>
      <c r="H452" s="130"/>
      <c r="I452" s="130"/>
      <c r="J452" s="130"/>
      <c r="K452" s="130"/>
      <c r="L452" s="130">
        <v>20</v>
      </c>
      <c r="M452" s="130">
        <v>17.5</v>
      </c>
      <c r="N452" s="673"/>
      <c r="O452" s="673"/>
      <c r="P452" s="673"/>
      <c r="Q452" s="673"/>
      <c r="R452" s="135" t="s">
        <v>770</v>
      </c>
      <c r="S452" s="144">
        <v>12</v>
      </c>
      <c r="T452" s="769" t="s">
        <v>262</v>
      </c>
      <c r="U452" s="771" t="s">
        <v>1588</v>
      </c>
    </row>
    <row r="453" spans="1:21" ht="31.5">
      <c r="A453" s="828"/>
      <c r="B453" s="179">
        <v>3</v>
      </c>
      <c r="C453" s="129" t="s">
        <v>706</v>
      </c>
      <c r="D453" s="179">
        <v>2020</v>
      </c>
      <c r="E453" s="179" t="s">
        <v>857</v>
      </c>
      <c r="F453" s="130">
        <f>H453+J453+L453+N453+P453</f>
        <v>246.4</v>
      </c>
      <c r="G453" s="130">
        <f t="shared" si="56"/>
        <v>10.1</v>
      </c>
      <c r="H453" s="130"/>
      <c r="I453" s="130"/>
      <c r="J453" s="130"/>
      <c r="K453" s="130"/>
      <c r="L453" s="130">
        <v>246.4</v>
      </c>
      <c r="M453" s="130">
        <v>10.1</v>
      </c>
      <c r="N453" s="673"/>
      <c r="O453" s="673"/>
      <c r="P453" s="673"/>
      <c r="Q453" s="673"/>
      <c r="R453" s="135" t="s">
        <v>770</v>
      </c>
      <c r="S453" s="144">
        <v>28</v>
      </c>
      <c r="T453" s="751">
        <v>27</v>
      </c>
      <c r="U453" s="771" t="s">
        <v>1589</v>
      </c>
    </row>
    <row r="454" spans="1:21" ht="63">
      <c r="A454" s="828"/>
      <c r="B454" s="128">
        <v>4</v>
      </c>
      <c r="C454" s="333" t="s">
        <v>841</v>
      </c>
      <c r="D454" s="179">
        <v>2020</v>
      </c>
      <c r="E454" s="179" t="s">
        <v>857</v>
      </c>
      <c r="F454" s="130">
        <v>250</v>
      </c>
      <c r="G454" s="130">
        <f t="shared" si="56"/>
        <v>143</v>
      </c>
      <c r="H454" s="130"/>
      <c r="I454" s="130"/>
      <c r="J454" s="130"/>
      <c r="K454" s="130"/>
      <c r="L454" s="130">
        <v>250</v>
      </c>
      <c r="M454" s="130">
        <v>143</v>
      </c>
      <c r="N454" s="673"/>
      <c r="O454" s="673"/>
      <c r="P454" s="673"/>
      <c r="Q454" s="673"/>
      <c r="R454" s="135" t="s">
        <v>937</v>
      </c>
      <c r="S454" s="144" t="s">
        <v>842</v>
      </c>
      <c r="T454" s="751">
        <v>27</v>
      </c>
      <c r="U454" s="771" t="s">
        <v>1590</v>
      </c>
    </row>
    <row r="455" spans="1:21" ht="31.5">
      <c r="A455" s="351"/>
      <c r="B455" s="137"/>
      <c r="C455" s="138" t="s">
        <v>564</v>
      </c>
      <c r="D455" s="352"/>
      <c r="E455" s="179"/>
      <c r="F455" s="673"/>
      <c r="G455" s="673"/>
      <c r="H455" s="674"/>
      <c r="I455" s="674"/>
      <c r="J455" s="674"/>
      <c r="K455" s="674"/>
      <c r="L455" s="674"/>
      <c r="M455" s="674"/>
      <c r="N455" s="674"/>
      <c r="O455" s="674"/>
      <c r="P455" s="674"/>
      <c r="Q455" s="674"/>
      <c r="R455" s="139"/>
      <c r="S455" s="145"/>
      <c r="T455" s="576"/>
      <c r="U455" s="770"/>
    </row>
    <row r="456" spans="1:21" ht="31.5">
      <c r="A456" s="806"/>
      <c r="B456" s="128">
        <v>1</v>
      </c>
      <c r="C456" s="129" t="s">
        <v>565</v>
      </c>
      <c r="D456" s="179">
        <v>2020</v>
      </c>
      <c r="E456" s="179" t="s">
        <v>857</v>
      </c>
      <c r="F456" s="130">
        <f t="shared" ref="F456:F467" si="58">H456+J456+L456+N456+P456</f>
        <v>30</v>
      </c>
      <c r="G456" s="130">
        <f t="shared" si="56"/>
        <v>0</v>
      </c>
      <c r="H456" s="130"/>
      <c r="I456" s="130"/>
      <c r="J456" s="130"/>
      <c r="K456" s="130"/>
      <c r="L456" s="130">
        <v>30</v>
      </c>
      <c r="M456" s="130"/>
      <c r="N456" s="673"/>
      <c r="O456" s="673"/>
      <c r="P456" s="673"/>
      <c r="Q456" s="673"/>
      <c r="R456" s="179" t="s">
        <v>770</v>
      </c>
      <c r="S456" s="144">
        <v>91</v>
      </c>
      <c r="T456" s="751">
        <v>44</v>
      </c>
      <c r="U456" s="771" t="s">
        <v>1591</v>
      </c>
    </row>
    <row r="457" spans="1:21" ht="31.5">
      <c r="A457" s="806"/>
      <c r="B457" s="128">
        <v>2</v>
      </c>
      <c r="C457" s="129" t="s">
        <v>566</v>
      </c>
      <c r="D457" s="179">
        <v>2020</v>
      </c>
      <c r="E457" s="179" t="s">
        <v>857</v>
      </c>
      <c r="F457" s="130">
        <f t="shared" si="58"/>
        <v>132.6</v>
      </c>
      <c r="G457" s="130">
        <f t="shared" si="56"/>
        <v>47.9</v>
      </c>
      <c r="H457" s="130"/>
      <c r="I457" s="130"/>
      <c r="J457" s="130"/>
      <c r="K457" s="130"/>
      <c r="L457" s="130">
        <v>132.6</v>
      </c>
      <c r="M457" s="130">
        <v>47.9</v>
      </c>
      <c r="N457" s="673"/>
      <c r="O457" s="673"/>
      <c r="P457" s="673"/>
      <c r="Q457" s="673"/>
      <c r="R457" s="134" t="s">
        <v>770</v>
      </c>
      <c r="S457" s="144">
        <v>132</v>
      </c>
      <c r="T457" s="751">
        <v>1306</v>
      </c>
      <c r="U457" s="771" t="s">
        <v>1592</v>
      </c>
    </row>
    <row r="458" spans="1:21" ht="114.75" customHeight="1">
      <c r="A458" s="351"/>
      <c r="B458" s="128"/>
      <c r="C458" s="131" t="s">
        <v>567</v>
      </c>
      <c r="D458" s="132"/>
      <c r="E458" s="180"/>
      <c r="F458" s="673"/>
      <c r="G458" s="673"/>
      <c r="H458" s="673"/>
      <c r="I458" s="673"/>
      <c r="J458" s="673"/>
      <c r="K458" s="673"/>
      <c r="L458" s="673"/>
      <c r="M458" s="673"/>
      <c r="N458" s="673"/>
      <c r="O458" s="673"/>
      <c r="P458" s="673"/>
      <c r="Q458" s="673"/>
      <c r="R458" s="179"/>
      <c r="S458" s="144"/>
      <c r="T458" s="19"/>
      <c r="U458" s="770"/>
    </row>
    <row r="459" spans="1:21" ht="126.75" customHeight="1">
      <c r="A459" s="806"/>
      <c r="B459" s="128">
        <v>1</v>
      </c>
      <c r="C459" s="129" t="s">
        <v>568</v>
      </c>
      <c r="D459" s="179">
        <v>2020</v>
      </c>
      <c r="E459" s="179" t="s">
        <v>857</v>
      </c>
      <c r="F459" s="130">
        <f t="shared" si="58"/>
        <v>117.7</v>
      </c>
      <c r="G459" s="130">
        <f t="shared" si="56"/>
        <v>39.1</v>
      </c>
      <c r="H459" s="130"/>
      <c r="I459" s="130"/>
      <c r="J459" s="130"/>
      <c r="K459" s="130"/>
      <c r="L459" s="130">
        <v>117.7</v>
      </c>
      <c r="M459" s="130">
        <v>39.1</v>
      </c>
      <c r="N459" s="673"/>
      <c r="O459" s="673"/>
      <c r="P459" s="673"/>
      <c r="Q459" s="673"/>
      <c r="R459" s="262" t="s">
        <v>598</v>
      </c>
      <c r="S459" s="144">
        <v>62</v>
      </c>
      <c r="T459" s="751">
        <v>22</v>
      </c>
      <c r="U459" s="771" t="s">
        <v>1593</v>
      </c>
    </row>
    <row r="460" spans="1:21" ht="31.5">
      <c r="A460" s="806"/>
      <c r="B460" s="128">
        <v>2</v>
      </c>
      <c r="C460" s="129" t="s">
        <v>569</v>
      </c>
      <c r="D460" s="179">
        <v>2020</v>
      </c>
      <c r="E460" s="179" t="s">
        <v>857</v>
      </c>
      <c r="F460" s="130">
        <f t="shared" si="58"/>
        <v>148.6</v>
      </c>
      <c r="G460" s="130">
        <f t="shared" si="56"/>
        <v>4.3</v>
      </c>
      <c r="H460" s="130"/>
      <c r="I460" s="130"/>
      <c r="J460" s="130"/>
      <c r="K460" s="130"/>
      <c r="L460" s="130">
        <v>22.4</v>
      </c>
      <c r="M460" s="130">
        <v>4.3</v>
      </c>
      <c r="N460" s="130"/>
      <c r="O460" s="130"/>
      <c r="P460" s="130">
        <v>126.2</v>
      </c>
      <c r="Q460" s="673"/>
      <c r="R460" s="179" t="s">
        <v>770</v>
      </c>
      <c r="S460" s="144">
        <v>40</v>
      </c>
      <c r="T460" s="751">
        <v>26</v>
      </c>
      <c r="U460" s="798" t="s">
        <v>1594</v>
      </c>
    </row>
    <row r="461" spans="1:21" ht="47.25">
      <c r="A461" s="806"/>
      <c r="B461" s="128">
        <v>3</v>
      </c>
      <c r="C461" s="129" t="s">
        <v>570</v>
      </c>
      <c r="D461" s="179">
        <v>2020</v>
      </c>
      <c r="E461" s="179" t="s">
        <v>857</v>
      </c>
      <c r="F461" s="130">
        <f t="shared" si="58"/>
        <v>46.8</v>
      </c>
      <c r="G461" s="130">
        <f t="shared" si="56"/>
        <v>46.5</v>
      </c>
      <c r="H461" s="130"/>
      <c r="I461" s="130"/>
      <c r="J461" s="130"/>
      <c r="K461" s="130"/>
      <c r="L461" s="130">
        <v>46.8</v>
      </c>
      <c r="M461" s="130">
        <v>46.5</v>
      </c>
      <c r="N461" s="673"/>
      <c r="O461" s="673"/>
      <c r="P461" s="673"/>
      <c r="Q461" s="673"/>
      <c r="R461" s="179" t="s">
        <v>772</v>
      </c>
      <c r="S461" s="144">
        <v>940</v>
      </c>
      <c r="T461" s="751">
        <v>10147</v>
      </c>
      <c r="U461" s="771" t="s">
        <v>1751</v>
      </c>
    </row>
    <row r="462" spans="1:21" ht="31.5">
      <c r="A462" s="351"/>
      <c r="B462" s="128"/>
      <c r="C462" s="131" t="s">
        <v>571</v>
      </c>
      <c r="D462" s="350"/>
      <c r="E462" s="179"/>
      <c r="F462" s="130"/>
      <c r="G462" s="130"/>
      <c r="H462" s="130"/>
      <c r="I462" s="130"/>
      <c r="J462" s="130"/>
      <c r="K462" s="130"/>
      <c r="L462" s="130"/>
      <c r="M462" s="130"/>
      <c r="N462" s="673"/>
      <c r="O462" s="673"/>
      <c r="P462" s="130"/>
      <c r="Q462" s="130"/>
      <c r="R462" s="179"/>
      <c r="S462" s="144"/>
      <c r="T462" s="576"/>
      <c r="U462" s="770"/>
    </row>
    <row r="463" spans="1:21" ht="140.25">
      <c r="A463" s="351"/>
      <c r="B463" s="128">
        <v>1</v>
      </c>
      <c r="C463" s="129" t="s">
        <v>843</v>
      </c>
      <c r="D463" s="179">
        <v>2020</v>
      </c>
      <c r="E463" s="179" t="s">
        <v>857</v>
      </c>
      <c r="F463" s="130">
        <f>H463+J463+L463+N463+P463</f>
        <v>1479.8</v>
      </c>
      <c r="G463" s="130">
        <f t="shared" si="56"/>
        <v>813.4</v>
      </c>
      <c r="H463" s="130"/>
      <c r="I463" s="130"/>
      <c r="J463" s="130"/>
      <c r="K463" s="130"/>
      <c r="L463" s="130">
        <v>1479.8</v>
      </c>
      <c r="M463" s="130">
        <v>813.4</v>
      </c>
      <c r="N463" s="673"/>
      <c r="O463" s="673"/>
      <c r="P463" s="130"/>
      <c r="Q463" s="130"/>
      <c r="R463" s="181" t="s">
        <v>938</v>
      </c>
      <c r="S463" s="144">
        <v>100</v>
      </c>
      <c r="T463" s="751">
        <v>155</v>
      </c>
      <c r="U463" s="771" t="s">
        <v>1456</v>
      </c>
    </row>
    <row r="464" spans="1:21" ht="47.25">
      <c r="A464" s="243"/>
      <c r="B464" s="128">
        <v>2</v>
      </c>
      <c r="C464" s="129" t="s">
        <v>566</v>
      </c>
      <c r="D464" s="179">
        <v>2020</v>
      </c>
      <c r="E464" s="179" t="s">
        <v>857</v>
      </c>
      <c r="F464" s="130">
        <f t="shared" si="58"/>
        <v>200</v>
      </c>
      <c r="G464" s="130">
        <f t="shared" si="56"/>
        <v>200</v>
      </c>
      <c r="H464" s="130"/>
      <c r="I464" s="130"/>
      <c r="J464" s="130"/>
      <c r="K464" s="130"/>
      <c r="L464" s="130">
        <v>200</v>
      </c>
      <c r="M464" s="130">
        <v>200</v>
      </c>
      <c r="N464" s="673"/>
      <c r="O464" s="673"/>
      <c r="P464" s="130"/>
      <c r="Q464" s="130"/>
      <c r="R464" s="179" t="s">
        <v>773</v>
      </c>
      <c r="S464" s="144">
        <v>98</v>
      </c>
      <c r="T464" s="769" t="s">
        <v>1289</v>
      </c>
      <c r="U464" s="771" t="s">
        <v>1595</v>
      </c>
    </row>
    <row r="465" spans="1:22" ht="63">
      <c r="A465" s="353"/>
      <c r="B465" s="247"/>
      <c r="C465" s="143" t="s">
        <v>711</v>
      </c>
      <c r="D465" s="179"/>
      <c r="E465" s="179"/>
      <c r="F465" s="673"/>
      <c r="G465" s="673"/>
      <c r="H465" s="675"/>
      <c r="I465" s="675"/>
      <c r="J465" s="675"/>
      <c r="K465" s="675"/>
      <c r="L465" s="675"/>
      <c r="M465" s="675"/>
      <c r="N465" s="675"/>
      <c r="O465" s="675"/>
      <c r="P465" s="141"/>
      <c r="Q465" s="141"/>
      <c r="R465" s="243"/>
      <c r="S465" s="144"/>
      <c r="T465" s="169"/>
      <c r="U465" s="770"/>
    </row>
    <row r="466" spans="1:22" ht="63.75" customHeight="1">
      <c r="A466" s="353"/>
      <c r="B466" s="179">
        <v>1</v>
      </c>
      <c r="C466" s="129" t="s">
        <v>844</v>
      </c>
      <c r="D466" s="179">
        <v>2020</v>
      </c>
      <c r="E466" s="179" t="s">
        <v>857</v>
      </c>
      <c r="F466" s="130">
        <f t="shared" si="58"/>
        <v>130</v>
      </c>
      <c r="G466" s="130">
        <f t="shared" si="56"/>
        <v>0</v>
      </c>
      <c r="H466" s="130"/>
      <c r="I466" s="130"/>
      <c r="J466" s="130"/>
      <c r="K466" s="130"/>
      <c r="L466" s="130">
        <v>130</v>
      </c>
      <c r="M466" s="130"/>
      <c r="N466" s="673"/>
      <c r="O466" s="673"/>
      <c r="P466" s="130"/>
      <c r="Q466" s="130"/>
      <c r="R466" s="405" t="s">
        <v>715</v>
      </c>
      <c r="S466" s="144">
        <v>200</v>
      </c>
      <c r="T466" s="769" t="s">
        <v>304</v>
      </c>
      <c r="U466" s="766" t="s">
        <v>1519</v>
      </c>
    </row>
    <row r="467" spans="1:22" ht="63" customHeight="1">
      <c r="A467" s="353"/>
      <c r="B467" s="247">
        <v>2</v>
      </c>
      <c r="C467" s="140" t="s">
        <v>707</v>
      </c>
      <c r="D467" s="179">
        <v>2020</v>
      </c>
      <c r="E467" s="179" t="s">
        <v>857</v>
      </c>
      <c r="F467" s="130">
        <f t="shared" si="58"/>
        <v>100</v>
      </c>
      <c r="G467" s="130">
        <f t="shared" si="56"/>
        <v>100</v>
      </c>
      <c r="H467" s="141"/>
      <c r="I467" s="141"/>
      <c r="J467" s="141"/>
      <c r="K467" s="141"/>
      <c r="L467" s="141">
        <v>100</v>
      </c>
      <c r="M467" s="141">
        <v>100</v>
      </c>
      <c r="N467" s="675"/>
      <c r="O467" s="675"/>
      <c r="P467" s="141"/>
      <c r="Q467" s="141"/>
      <c r="R467" s="263" t="s">
        <v>774</v>
      </c>
      <c r="S467" s="144">
        <v>200</v>
      </c>
      <c r="T467" s="769" t="s">
        <v>1357</v>
      </c>
      <c r="U467" s="766" t="s">
        <v>1457</v>
      </c>
    </row>
    <row r="468" spans="1:22" ht="31.5">
      <c r="A468" s="351"/>
      <c r="B468" s="139"/>
      <c r="C468" s="138" t="s">
        <v>572</v>
      </c>
      <c r="D468" s="139"/>
      <c r="E468" s="179"/>
      <c r="F468" s="673"/>
      <c r="G468" s="673"/>
      <c r="H468" s="674"/>
      <c r="I468" s="674"/>
      <c r="J468" s="674"/>
      <c r="K468" s="674"/>
      <c r="L468" s="674"/>
      <c r="M468" s="674"/>
      <c r="N468" s="674"/>
      <c r="O468" s="674"/>
      <c r="P468" s="136"/>
      <c r="Q468" s="136"/>
      <c r="R468" s="139"/>
      <c r="S468" s="145"/>
      <c r="T468" s="14"/>
      <c r="U468" s="770"/>
    </row>
    <row r="469" spans="1:22" ht="139.5" customHeight="1">
      <c r="A469" s="806"/>
      <c r="B469" s="128">
        <v>1</v>
      </c>
      <c r="C469" s="129" t="s">
        <v>845</v>
      </c>
      <c r="D469" s="179">
        <v>2020</v>
      </c>
      <c r="E469" s="179" t="s">
        <v>857</v>
      </c>
      <c r="F469" s="130">
        <f>H469+J469+L469+N469+P469</f>
        <v>1250</v>
      </c>
      <c r="G469" s="130">
        <f t="shared" si="56"/>
        <v>669.7</v>
      </c>
      <c r="H469" s="130"/>
      <c r="I469" s="130"/>
      <c r="J469" s="130"/>
      <c r="K469" s="130"/>
      <c r="L469" s="130">
        <v>1250</v>
      </c>
      <c r="M469" s="130">
        <v>669.7</v>
      </c>
      <c r="N469" s="673"/>
      <c r="O469" s="673"/>
      <c r="P469" s="130"/>
      <c r="Q469" s="130"/>
      <c r="R469" s="134" t="s">
        <v>775</v>
      </c>
      <c r="S469" s="144">
        <v>2500</v>
      </c>
      <c r="T469" s="769" t="s">
        <v>1358</v>
      </c>
      <c r="U469" s="768" t="s">
        <v>1752</v>
      </c>
      <c r="V469" s="779"/>
    </row>
    <row r="470" spans="1:22" ht="140.25">
      <c r="A470" s="806"/>
      <c r="B470" s="128">
        <v>2</v>
      </c>
      <c r="C470" s="129" t="s">
        <v>573</v>
      </c>
      <c r="D470" s="179">
        <v>2020</v>
      </c>
      <c r="E470" s="179" t="s">
        <v>857</v>
      </c>
      <c r="F470" s="130">
        <f>H470+J470+L470+N470+P470</f>
        <v>322</v>
      </c>
      <c r="G470" s="130">
        <f t="shared" si="56"/>
        <v>322</v>
      </c>
      <c r="H470" s="130"/>
      <c r="I470" s="130"/>
      <c r="J470" s="130"/>
      <c r="K470" s="130"/>
      <c r="L470" s="130">
        <v>322</v>
      </c>
      <c r="M470" s="130">
        <v>322</v>
      </c>
      <c r="N470" s="673"/>
      <c r="O470" s="673"/>
      <c r="P470" s="130"/>
      <c r="Q470" s="130"/>
      <c r="R470" s="134" t="s">
        <v>775</v>
      </c>
      <c r="S470" s="144">
        <v>70</v>
      </c>
      <c r="T470" s="769" t="s">
        <v>1359</v>
      </c>
      <c r="U470" s="768" t="s">
        <v>1458</v>
      </c>
      <c r="V470" s="779"/>
    </row>
    <row r="471" spans="1:22" ht="109.5" customHeight="1">
      <c r="A471" s="806"/>
      <c r="B471" s="807">
        <v>3</v>
      </c>
      <c r="C471" s="129" t="s">
        <v>574</v>
      </c>
      <c r="D471" s="807">
        <v>2020</v>
      </c>
      <c r="E471" s="807" t="s">
        <v>857</v>
      </c>
      <c r="F471" s="130">
        <f>H471+J471+L471+N471+P471</f>
        <v>1200</v>
      </c>
      <c r="G471" s="130">
        <f t="shared" si="56"/>
        <v>1009.1</v>
      </c>
      <c r="H471" s="130"/>
      <c r="I471" s="130"/>
      <c r="J471" s="130"/>
      <c r="K471" s="130"/>
      <c r="L471" s="130">
        <v>1200</v>
      </c>
      <c r="M471" s="130">
        <v>1009.1</v>
      </c>
      <c r="N471" s="673"/>
      <c r="O471" s="673"/>
      <c r="P471" s="130"/>
      <c r="Q471" s="130"/>
      <c r="R471" s="908" t="s">
        <v>775</v>
      </c>
      <c r="S471" s="144">
        <v>50</v>
      </c>
      <c r="T471" s="769" t="s">
        <v>262</v>
      </c>
      <c r="U471" s="804" t="s">
        <v>1459</v>
      </c>
      <c r="V471" s="779"/>
    </row>
    <row r="472" spans="1:22" ht="15.75">
      <c r="A472" s="806"/>
      <c r="B472" s="808"/>
      <c r="C472" s="129" t="s">
        <v>708</v>
      </c>
      <c r="D472" s="808"/>
      <c r="E472" s="808"/>
      <c r="F472" s="130">
        <v>1040</v>
      </c>
      <c r="G472" s="130">
        <f t="shared" si="56"/>
        <v>1009.1</v>
      </c>
      <c r="H472" s="130"/>
      <c r="I472" s="130"/>
      <c r="J472" s="130"/>
      <c r="K472" s="130"/>
      <c r="L472" s="130">
        <v>1040</v>
      </c>
      <c r="M472" s="130">
        <v>1009.1</v>
      </c>
      <c r="N472" s="673"/>
      <c r="O472" s="673"/>
      <c r="P472" s="130"/>
      <c r="Q472" s="141"/>
      <c r="R472" s="909"/>
      <c r="S472" s="144">
        <v>13</v>
      </c>
      <c r="T472" s="14" t="s">
        <v>262</v>
      </c>
      <c r="U472" s="805"/>
    </row>
    <row r="473" spans="1:22" ht="63">
      <c r="A473" s="806"/>
      <c r="B473" s="247">
        <v>4</v>
      </c>
      <c r="C473" s="129" t="s">
        <v>1193</v>
      </c>
      <c r="D473" s="348">
        <v>2020</v>
      </c>
      <c r="E473" s="179" t="s">
        <v>857</v>
      </c>
      <c r="F473" s="130">
        <f>L473</f>
        <v>240</v>
      </c>
      <c r="G473" s="130">
        <f t="shared" si="56"/>
        <v>0</v>
      </c>
      <c r="H473" s="130"/>
      <c r="I473" s="130"/>
      <c r="J473" s="130"/>
      <c r="K473" s="130"/>
      <c r="L473" s="130">
        <v>240</v>
      </c>
      <c r="M473" s="673"/>
      <c r="N473" s="673"/>
      <c r="O473" s="673"/>
      <c r="P473" s="130"/>
      <c r="Q473" s="130"/>
      <c r="R473" s="134" t="s">
        <v>846</v>
      </c>
      <c r="S473" s="144">
        <v>40</v>
      </c>
      <c r="T473" s="576">
        <v>0</v>
      </c>
      <c r="U473" s="755" t="s">
        <v>1688</v>
      </c>
    </row>
    <row r="474" spans="1:22" ht="47.25">
      <c r="A474" s="806"/>
      <c r="B474" s="128">
        <v>5</v>
      </c>
      <c r="C474" s="129" t="s">
        <v>847</v>
      </c>
      <c r="D474" s="179">
        <v>2020</v>
      </c>
      <c r="E474" s="179" t="s">
        <v>857</v>
      </c>
      <c r="F474" s="130">
        <v>10</v>
      </c>
      <c r="G474" s="130">
        <f t="shared" si="56"/>
        <v>0</v>
      </c>
      <c r="H474" s="130"/>
      <c r="I474" s="130"/>
      <c r="J474" s="130"/>
      <c r="K474" s="130"/>
      <c r="L474" s="130">
        <v>10</v>
      </c>
      <c r="M474" s="673"/>
      <c r="N474" s="673"/>
      <c r="O474" s="673"/>
      <c r="P474" s="130"/>
      <c r="Q474" s="130"/>
      <c r="R474" s="134" t="s">
        <v>846</v>
      </c>
      <c r="S474" s="144">
        <v>2</v>
      </c>
      <c r="T474" s="576">
        <v>0</v>
      </c>
      <c r="U474" s="755" t="s">
        <v>1535</v>
      </c>
    </row>
    <row r="475" spans="1:22" ht="141.75" customHeight="1">
      <c r="A475" s="806"/>
      <c r="B475" s="128">
        <v>6</v>
      </c>
      <c r="C475" s="354" t="s">
        <v>848</v>
      </c>
      <c r="D475" s="179">
        <v>2020</v>
      </c>
      <c r="E475" s="179" t="s">
        <v>857</v>
      </c>
      <c r="F475" s="130">
        <f>H475+J475+L475+N475+P475</f>
        <v>2460.5</v>
      </c>
      <c r="G475" s="130">
        <f t="shared" si="56"/>
        <v>2355.6999999999998</v>
      </c>
      <c r="H475" s="130"/>
      <c r="I475" s="130"/>
      <c r="J475" s="130"/>
      <c r="K475" s="130"/>
      <c r="L475" s="130">
        <v>2403.4</v>
      </c>
      <c r="M475" s="130">
        <v>2298.6</v>
      </c>
      <c r="N475" s="673"/>
      <c r="O475" s="673"/>
      <c r="P475" s="130">
        <v>57.1</v>
      </c>
      <c r="Q475" s="130">
        <v>57.1</v>
      </c>
      <c r="R475" s="134" t="s">
        <v>63</v>
      </c>
      <c r="S475" s="144">
        <v>230</v>
      </c>
      <c r="T475" s="14" t="s">
        <v>1360</v>
      </c>
      <c r="U475" s="766" t="s">
        <v>1460</v>
      </c>
    </row>
    <row r="476" spans="1:22" ht="38.25">
      <c r="A476" s="806"/>
      <c r="B476" s="128">
        <v>7</v>
      </c>
      <c r="C476" s="129" t="s">
        <v>849</v>
      </c>
      <c r="D476" s="179">
        <v>2020</v>
      </c>
      <c r="E476" s="179" t="s">
        <v>857</v>
      </c>
      <c r="F476" s="130">
        <v>190</v>
      </c>
      <c r="G476" s="130">
        <f t="shared" si="56"/>
        <v>0</v>
      </c>
      <c r="H476" s="130"/>
      <c r="I476" s="130"/>
      <c r="J476" s="130"/>
      <c r="K476" s="130"/>
      <c r="L476" s="130">
        <v>190</v>
      </c>
      <c r="M476" s="130"/>
      <c r="N476" s="130"/>
      <c r="O476" s="673"/>
      <c r="P476" s="130"/>
      <c r="Q476" s="130"/>
      <c r="R476" s="134" t="s">
        <v>851</v>
      </c>
      <c r="S476" s="144">
        <v>35</v>
      </c>
      <c r="T476" s="14" t="s">
        <v>1285</v>
      </c>
      <c r="U476" s="755" t="s">
        <v>1522</v>
      </c>
    </row>
    <row r="477" spans="1:22" ht="126.75" customHeight="1">
      <c r="A477" s="806"/>
      <c r="B477" s="179">
        <v>8</v>
      </c>
      <c r="C477" s="129" t="s">
        <v>850</v>
      </c>
      <c r="D477" s="179">
        <v>2020</v>
      </c>
      <c r="E477" s="179" t="s">
        <v>857</v>
      </c>
      <c r="F477" s="130">
        <v>10</v>
      </c>
      <c r="G477" s="130">
        <f t="shared" si="56"/>
        <v>0</v>
      </c>
      <c r="H477" s="130"/>
      <c r="I477" s="130"/>
      <c r="J477" s="130"/>
      <c r="K477" s="130"/>
      <c r="L477" s="130">
        <v>10</v>
      </c>
      <c r="M477" s="673"/>
      <c r="N477" s="673"/>
      <c r="O477" s="673"/>
      <c r="P477" s="130"/>
      <c r="Q477" s="130"/>
      <c r="R477" s="179" t="s">
        <v>852</v>
      </c>
      <c r="S477" s="144">
        <v>2</v>
      </c>
      <c r="T477" s="14" t="s">
        <v>88</v>
      </c>
      <c r="U477" s="755" t="s">
        <v>1461</v>
      </c>
    </row>
    <row r="478" spans="1:22" ht="31.5">
      <c r="A478" s="806"/>
      <c r="B478" s="128"/>
      <c r="C478" s="131" t="s">
        <v>853</v>
      </c>
      <c r="D478" s="183"/>
      <c r="E478" s="179"/>
      <c r="F478" s="673"/>
      <c r="G478" s="673"/>
      <c r="H478" s="676"/>
      <c r="I478" s="676"/>
      <c r="J478" s="676"/>
      <c r="K478" s="676"/>
      <c r="L478" s="676"/>
      <c r="M478" s="676"/>
      <c r="N478" s="676"/>
      <c r="O478" s="676"/>
      <c r="P478" s="146"/>
      <c r="Q478" s="146"/>
      <c r="R478" s="147"/>
      <c r="S478" s="147"/>
      <c r="T478" s="14"/>
      <c r="U478" s="755"/>
    </row>
    <row r="479" spans="1:22" ht="91.5" customHeight="1">
      <c r="A479" s="806"/>
      <c r="B479" s="807">
        <v>1</v>
      </c>
      <c r="C479" s="129" t="s">
        <v>1300</v>
      </c>
      <c r="D479" s="807">
        <v>2020</v>
      </c>
      <c r="E479" s="807" t="s">
        <v>857</v>
      </c>
      <c r="F479" s="130">
        <f>H479+J479+L479+N479+P479</f>
        <v>1569.2</v>
      </c>
      <c r="G479" s="130">
        <f t="shared" si="56"/>
        <v>1528.4</v>
      </c>
      <c r="H479" s="130"/>
      <c r="I479" s="130"/>
      <c r="J479" s="130"/>
      <c r="K479" s="130"/>
      <c r="L479" s="130">
        <v>1569.2</v>
      </c>
      <c r="M479" s="130">
        <v>1528.4</v>
      </c>
      <c r="N479" s="130"/>
      <c r="O479" s="673"/>
      <c r="P479" s="130"/>
      <c r="Q479" s="130"/>
      <c r="R479" s="142" t="s">
        <v>63</v>
      </c>
      <c r="S479" s="144">
        <v>350</v>
      </c>
      <c r="T479" s="14" t="s">
        <v>1291</v>
      </c>
      <c r="U479" s="799" t="s">
        <v>1462</v>
      </c>
    </row>
    <row r="480" spans="1:22" ht="51.75" customHeight="1">
      <c r="A480" s="806"/>
      <c r="B480" s="808"/>
      <c r="C480" s="129" t="s">
        <v>708</v>
      </c>
      <c r="D480" s="808"/>
      <c r="E480" s="808"/>
      <c r="F480" s="130">
        <f>H480+J480+L480+N480+P480</f>
        <v>476</v>
      </c>
      <c r="G480" s="130">
        <f t="shared" si="56"/>
        <v>42.7</v>
      </c>
      <c r="H480" s="130"/>
      <c r="I480" s="130"/>
      <c r="J480" s="130"/>
      <c r="K480" s="130"/>
      <c r="L480" s="130">
        <v>476</v>
      </c>
      <c r="M480" s="130">
        <v>42.7</v>
      </c>
      <c r="N480" s="130"/>
      <c r="O480" s="673"/>
      <c r="P480" s="130"/>
      <c r="Q480" s="130"/>
      <c r="R480" s="142" t="s">
        <v>63</v>
      </c>
      <c r="S480" s="144">
        <v>6</v>
      </c>
      <c r="T480" s="14" t="s">
        <v>286</v>
      </c>
      <c r="U480" s="800"/>
    </row>
    <row r="481" spans="1:21" ht="65.25" customHeight="1">
      <c r="A481" s="806"/>
      <c r="B481" s="179">
        <v>2</v>
      </c>
      <c r="C481" s="129" t="s">
        <v>576</v>
      </c>
      <c r="D481" s="842">
        <v>2020</v>
      </c>
      <c r="E481" s="842" t="s">
        <v>857</v>
      </c>
      <c r="F481" s="673"/>
      <c r="G481" s="673"/>
      <c r="H481" s="676"/>
      <c r="I481" s="676"/>
      <c r="J481" s="676"/>
      <c r="K481" s="676"/>
      <c r="L481" s="676"/>
      <c r="M481" s="676"/>
      <c r="N481" s="676"/>
      <c r="O481" s="676"/>
      <c r="P481" s="146"/>
      <c r="Q481" s="146"/>
      <c r="R481" s="142"/>
      <c r="S481" s="147"/>
      <c r="T481" s="14"/>
      <c r="U481" s="754"/>
    </row>
    <row r="482" spans="1:21" ht="51" customHeight="1">
      <c r="A482" s="806"/>
      <c r="B482" s="179"/>
      <c r="C482" s="129" t="s">
        <v>577</v>
      </c>
      <c r="D482" s="855"/>
      <c r="E482" s="855"/>
      <c r="F482" s="130">
        <f t="shared" ref="F482:F483" si="59">H482+J482+L482+N482+P482</f>
        <v>194.8</v>
      </c>
      <c r="G482" s="130">
        <f t="shared" si="56"/>
        <v>194.8</v>
      </c>
      <c r="H482" s="130"/>
      <c r="I482" s="130"/>
      <c r="J482" s="130"/>
      <c r="K482" s="130"/>
      <c r="L482" s="130">
        <v>194.8</v>
      </c>
      <c r="M482" s="130">
        <v>194.8</v>
      </c>
      <c r="N482" s="673"/>
      <c r="O482" s="673"/>
      <c r="P482" s="130"/>
      <c r="Q482" s="130"/>
      <c r="R482" s="142" t="s">
        <v>63</v>
      </c>
      <c r="S482" s="144">
        <v>15</v>
      </c>
      <c r="T482" s="14" t="s">
        <v>313</v>
      </c>
      <c r="U482" s="799" t="s">
        <v>1596</v>
      </c>
    </row>
    <row r="483" spans="1:21" ht="15.75">
      <c r="A483" s="806"/>
      <c r="B483" s="179"/>
      <c r="C483" s="129" t="s">
        <v>575</v>
      </c>
      <c r="D483" s="808"/>
      <c r="E483" s="808"/>
      <c r="F483" s="130">
        <f t="shared" si="59"/>
        <v>33.9</v>
      </c>
      <c r="G483" s="130">
        <f t="shared" si="56"/>
        <v>33.9</v>
      </c>
      <c r="H483" s="130"/>
      <c r="I483" s="130"/>
      <c r="J483" s="130"/>
      <c r="K483" s="130"/>
      <c r="L483" s="130">
        <v>33.9</v>
      </c>
      <c r="M483" s="130">
        <v>33.9</v>
      </c>
      <c r="N483" s="673"/>
      <c r="O483" s="673"/>
      <c r="P483" s="130"/>
      <c r="Q483" s="130"/>
      <c r="R483" s="142" t="s">
        <v>63</v>
      </c>
      <c r="S483" s="144">
        <v>9</v>
      </c>
      <c r="T483" s="14" t="s">
        <v>262</v>
      </c>
      <c r="U483" s="800"/>
    </row>
    <row r="484" spans="1:21" ht="144.75" customHeight="1">
      <c r="A484" s="353"/>
      <c r="B484" s="128">
        <v>3</v>
      </c>
      <c r="C484" s="129" t="s">
        <v>584</v>
      </c>
      <c r="D484" s="179">
        <v>2020</v>
      </c>
      <c r="E484" s="179" t="s">
        <v>857</v>
      </c>
      <c r="F484" s="130">
        <f>H484+J484+L484+N484+P484</f>
        <v>426</v>
      </c>
      <c r="G484" s="130">
        <f t="shared" si="56"/>
        <v>426</v>
      </c>
      <c r="H484" s="130"/>
      <c r="I484" s="130"/>
      <c r="J484" s="130"/>
      <c r="K484" s="130"/>
      <c r="L484" s="130">
        <v>426</v>
      </c>
      <c r="M484" s="130">
        <v>426</v>
      </c>
      <c r="N484" s="673"/>
      <c r="O484" s="673"/>
      <c r="P484" s="130"/>
      <c r="Q484" s="130"/>
      <c r="R484" s="142" t="s">
        <v>63</v>
      </c>
      <c r="S484" s="144">
        <v>2</v>
      </c>
      <c r="T484" s="14" t="s">
        <v>81</v>
      </c>
      <c r="U484" s="755" t="s">
        <v>1463</v>
      </c>
    </row>
    <row r="485" spans="1:21" ht="49.5" customHeight="1">
      <c r="A485" s="353"/>
      <c r="B485" s="128">
        <v>4</v>
      </c>
      <c r="C485" s="129" t="s">
        <v>586</v>
      </c>
      <c r="D485" s="179">
        <v>2020</v>
      </c>
      <c r="E485" s="179" t="s">
        <v>857</v>
      </c>
      <c r="F485" s="130">
        <f>H485+J485+L485+N485+P485</f>
        <v>20</v>
      </c>
      <c r="G485" s="130">
        <f t="shared" si="56"/>
        <v>0</v>
      </c>
      <c r="H485" s="130"/>
      <c r="I485" s="130"/>
      <c r="J485" s="130"/>
      <c r="K485" s="130"/>
      <c r="L485" s="130">
        <v>20</v>
      </c>
      <c r="M485" s="130"/>
      <c r="N485" s="673"/>
      <c r="O485" s="673"/>
      <c r="P485" s="130"/>
      <c r="Q485" s="130"/>
      <c r="R485" s="142" t="s">
        <v>63</v>
      </c>
      <c r="S485" s="144">
        <v>1</v>
      </c>
      <c r="T485" s="14" t="s">
        <v>1285</v>
      </c>
      <c r="U485" s="755"/>
    </row>
    <row r="486" spans="1:21" ht="69.75" customHeight="1">
      <c r="A486" s="353"/>
      <c r="B486" s="807">
        <v>5</v>
      </c>
      <c r="C486" s="129" t="s">
        <v>578</v>
      </c>
      <c r="D486" s="807">
        <v>2020</v>
      </c>
      <c r="E486" s="807" t="s">
        <v>857</v>
      </c>
      <c r="F486" s="673"/>
      <c r="G486" s="673"/>
      <c r="H486" s="673"/>
      <c r="I486" s="673"/>
      <c r="J486" s="673"/>
      <c r="K486" s="673"/>
      <c r="L486" s="673"/>
      <c r="M486" s="673"/>
      <c r="N486" s="673"/>
      <c r="O486" s="673"/>
      <c r="P486" s="130"/>
      <c r="Q486" s="130"/>
      <c r="R486" s="179"/>
      <c r="S486" s="144"/>
      <c r="T486" s="14"/>
      <c r="U486" s="755"/>
    </row>
    <row r="487" spans="1:21" ht="15.75">
      <c r="A487" s="353"/>
      <c r="B487" s="855"/>
      <c r="C487" s="590" t="s">
        <v>579</v>
      </c>
      <c r="D487" s="855"/>
      <c r="E487" s="855"/>
      <c r="F487" s="130">
        <f>H487+J487+L487+N487+P487</f>
        <v>10</v>
      </c>
      <c r="G487" s="130">
        <f t="shared" si="56"/>
        <v>0</v>
      </c>
      <c r="H487" s="723"/>
      <c r="I487" s="723"/>
      <c r="J487" s="723"/>
      <c r="K487" s="723"/>
      <c r="L487" s="723">
        <v>10</v>
      </c>
      <c r="M487" s="723"/>
      <c r="N487" s="677"/>
      <c r="O487" s="677"/>
      <c r="P487" s="677"/>
      <c r="Q487" s="677"/>
      <c r="R487" s="355" t="s">
        <v>63</v>
      </c>
      <c r="S487" s="144">
        <v>2</v>
      </c>
      <c r="T487" s="14" t="s">
        <v>1285</v>
      </c>
      <c r="U487" s="755"/>
    </row>
    <row r="488" spans="1:21" ht="15.75">
      <c r="A488" s="353"/>
      <c r="B488" s="808"/>
      <c r="C488" s="129" t="s">
        <v>575</v>
      </c>
      <c r="D488" s="808"/>
      <c r="E488" s="808"/>
      <c r="F488" s="130">
        <f>H488+J488+L488+N488+P488</f>
        <v>10</v>
      </c>
      <c r="G488" s="130">
        <f t="shared" si="56"/>
        <v>0</v>
      </c>
      <c r="H488" s="130"/>
      <c r="I488" s="130"/>
      <c r="J488" s="130"/>
      <c r="K488" s="130"/>
      <c r="L488" s="130">
        <v>10</v>
      </c>
      <c r="M488" s="130"/>
      <c r="N488" s="673"/>
      <c r="O488" s="673"/>
      <c r="P488" s="673"/>
      <c r="Q488" s="673"/>
      <c r="R488" s="181" t="s">
        <v>63</v>
      </c>
      <c r="S488" s="144">
        <v>1</v>
      </c>
      <c r="T488" s="14" t="s">
        <v>1285</v>
      </c>
      <c r="U488" s="755"/>
    </row>
    <row r="489" spans="1:21" ht="132.75" customHeight="1">
      <c r="A489" s="353"/>
      <c r="B489" s="128">
        <v>6</v>
      </c>
      <c r="C489" s="129" t="s">
        <v>580</v>
      </c>
      <c r="D489" s="179">
        <v>2020</v>
      </c>
      <c r="E489" s="179" t="s">
        <v>857</v>
      </c>
      <c r="F489" s="130">
        <f>H489+J489+L489+N489+P489</f>
        <v>0</v>
      </c>
      <c r="G489" s="130">
        <f t="shared" si="56"/>
        <v>0</v>
      </c>
      <c r="H489" s="130"/>
      <c r="I489" s="130"/>
      <c r="J489" s="130"/>
      <c r="K489" s="130"/>
      <c r="L489" s="130">
        <v>0</v>
      </c>
      <c r="M489" s="130"/>
      <c r="N489" s="673"/>
      <c r="O489" s="673"/>
      <c r="P489" s="673"/>
      <c r="Q489" s="673"/>
      <c r="R489" s="179" t="s">
        <v>599</v>
      </c>
      <c r="S489" s="144"/>
      <c r="T489" s="14"/>
      <c r="U489" s="766" t="s">
        <v>1464</v>
      </c>
    </row>
    <row r="490" spans="1:21" ht="47.25">
      <c r="A490" s="353"/>
      <c r="B490" s="807">
        <v>7</v>
      </c>
      <c r="C490" s="140" t="s">
        <v>587</v>
      </c>
      <c r="D490" s="807">
        <v>2020</v>
      </c>
      <c r="E490" s="807" t="s">
        <v>857</v>
      </c>
      <c r="F490" s="675"/>
      <c r="G490" s="673"/>
      <c r="H490" s="675"/>
      <c r="I490" s="675"/>
      <c r="J490" s="675"/>
      <c r="K490" s="675"/>
      <c r="L490" s="675"/>
      <c r="M490" s="675"/>
      <c r="N490" s="675"/>
      <c r="O490" s="675"/>
      <c r="P490" s="675"/>
      <c r="Q490" s="675"/>
      <c r="R490" s="243"/>
      <c r="S490" s="182"/>
      <c r="T490" s="14"/>
      <c r="U490" s="755"/>
    </row>
    <row r="491" spans="1:21" ht="29.25" customHeight="1">
      <c r="A491" s="353"/>
      <c r="B491" s="806"/>
      <c r="C491" s="129" t="s">
        <v>579</v>
      </c>
      <c r="D491" s="806"/>
      <c r="E491" s="806"/>
      <c r="F491" s="130">
        <f>H491+J491+L491+N491+P491</f>
        <v>0</v>
      </c>
      <c r="G491" s="130">
        <f t="shared" si="56"/>
        <v>0</v>
      </c>
      <c r="H491" s="130"/>
      <c r="I491" s="130"/>
      <c r="J491" s="130"/>
      <c r="K491" s="130"/>
      <c r="L491" s="130">
        <v>0</v>
      </c>
      <c r="M491" s="130"/>
      <c r="N491" s="673"/>
      <c r="O491" s="673"/>
      <c r="P491" s="673"/>
      <c r="Q491" s="673"/>
      <c r="R491" s="179" t="s">
        <v>776</v>
      </c>
      <c r="S491" s="144"/>
      <c r="T491" s="14" t="s">
        <v>1292</v>
      </c>
      <c r="U491" s="755" t="s">
        <v>1625</v>
      </c>
    </row>
    <row r="492" spans="1:21" ht="15.75">
      <c r="A492" s="353"/>
      <c r="B492" s="806"/>
      <c r="C492" s="129" t="s">
        <v>575</v>
      </c>
      <c r="D492" s="808"/>
      <c r="E492" s="808"/>
      <c r="F492" s="130">
        <f>H492+J492+L492+N492+P492</f>
        <v>0</v>
      </c>
      <c r="G492" s="130">
        <f t="shared" si="56"/>
        <v>0</v>
      </c>
      <c r="H492" s="130"/>
      <c r="I492" s="130"/>
      <c r="J492" s="130"/>
      <c r="K492" s="130"/>
      <c r="L492" s="130">
        <v>0</v>
      </c>
      <c r="M492" s="130"/>
      <c r="N492" s="673"/>
      <c r="O492" s="673"/>
      <c r="P492" s="673"/>
      <c r="Q492" s="673"/>
      <c r="R492" s="179" t="s">
        <v>776</v>
      </c>
      <c r="S492" s="144"/>
      <c r="T492" s="14"/>
      <c r="U492" s="755"/>
    </row>
    <row r="493" spans="1:21" ht="47.25">
      <c r="A493" s="353"/>
      <c r="B493" s="183"/>
      <c r="C493" s="131" t="s">
        <v>854</v>
      </c>
      <c r="D493" s="179"/>
      <c r="E493" s="179"/>
      <c r="F493" s="673"/>
      <c r="G493" s="673"/>
      <c r="H493" s="673"/>
      <c r="I493" s="673"/>
      <c r="J493" s="673"/>
      <c r="K493" s="673"/>
      <c r="L493" s="673"/>
      <c r="M493" s="673"/>
      <c r="N493" s="673"/>
      <c r="O493" s="673"/>
      <c r="P493" s="673"/>
      <c r="Q493" s="673"/>
      <c r="R493" s="179"/>
      <c r="S493" s="144"/>
      <c r="T493" s="14"/>
      <c r="U493" s="755"/>
    </row>
    <row r="494" spans="1:21" ht="94.5">
      <c r="A494" s="353"/>
      <c r="B494" s="128">
        <v>1</v>
      </c>
      <c r="C494" s="129" t="s">
        <v>581</v>
      </c>
      <c r="D494" s="179">
        <v>2020</v>
      </c>
      <c r="E494" s="179" t="s">
        <v>857</v>
      </c>
      <c r="F494" s="130">
        <f t="shared" ref="F494:F500" si="60">H494+J494+L494+N494+P494</f>
        <v>70</v>
      </c>
      <c r="G494" s="130">
        <f t="shared" si="56"/>
        <v>41</v>
      </c>
      <c r="H494" s="130"/>
      <c r="I494" s="130"/>
      <c r="J494" s="130"/>
      <c r="K494" s="130"/>
      <c r="L494" s="130">
        <v>50</v>
      </c>
      <c r="M494" s="130">
        <v>41</v>
      </c>
      <c r="N494" s="130"/>
      <c r="O494" s="130"/>
      <c r="P494" s="130">
        <v>20</v>
      </c>
      <c r="Q494" s="130"/>
      <c r="R494" s="181" t="s">
        <v>939</v>
      </c>
      <c r="S494" s="144">
        <v>254</v>
      </c>
      <c r="T494" s="14" t="s">
        <v>1361</v>
      </c>
      <c r="U494" s="755" t="s">
        <v>1624</v>
      </c>
    </row>
    <row r="495" spans="1:21" ht="63" customHeight="1">
      <c r="A495" s="353"/>
      <c r="B495" s="128">
        <v>2</v>
      </c>
      <c r="C495" s="129" t="s">
        <v>709</v>
      </c>
      <c r="D495" s="179">
        <v>2020</v>
      </c>
      <c r="E495" s="179" t="s">
        <v>857</v>
      </c>
      <c r="F495" s="130">
        <f t="shared" si="60"/>
        <v>45.9</v>
      </c>
      <c r="G495" s="130">
        <f t="shared" si="56"/>
        <v>25.9</v>
      </c>
      <c r="H495" s="130"/>
      <c r="I495" s="130"/>
      <c r="J495" s="130"/>
      <c r="K495" s="130"/>
      <c r="L495" s="130">
        <v>20</v>
      </c>
      <c r="M495" s="130"/>
      <c r="N495" s="130"/>
      <c r="O495" s="130"/>
      <c r="P495" s="130">
        <v>25.9</v>
      </c>
      <c r="Q495" s="130">
        <v>25.9</v>
      </c>
      <c r="R495" s="179" t="s">
        <v>859</v>
      </c>
      <c r="S495" s="144">
        <v>114</v>
      </c>
      <c r="T495" s="14" t="s">
        <v>1362</v>
      </c>
      <c r="U495" s="755" t="s">
        <v>1753</v>
      </c>
    </row>
    <row r="496" spans="1:21" ht="48" customHeight="1">
      <c r="A496" s="353"/>
      <c r="B496" s="128">
        <v>3</v>
      </c>
      <c r="C496" s="129" t="s">
        <v>855</v>
      </c>
      <c r="D496" s="179">
        <v>2020</v>
      </c>
      <c r="E496" s="179" t="s">
        <v>857</v>
      </c>
      <c r="F496" s="130">
        <f t="shared" si="60"/>
        <v>300</v>
      </c>
      <c r="G496" s="130">
        <f t="shared" si="56"/>
        <v>0</v>
      </c>
      <c r="H496" s="130"/>
      <c r="I496" s="130"/>
      <c r="J496" s="130"/>
      <c r="K496" s="130"/>
      <c r="L496" s="130">
        <v>300</v>
      </c>
      <c r="M496" s="130"/>
      <c r="N496" s="130"/>
      <c r="O496" s="130"/>
      <c r="P496" s="130"/>
      <c r="Q496" s="130"/>
      <c r="R496" s="179" t="s">
        <v>182</v>
      </c>
      <c r="S496" s="144">
        <v>1</v>
      </c>
      <c r="T496" s="14" t="s">
        <v>1285</v>
      </c>
      <c r="U496" s="755" t="s">
        <v>1688</v>
      </c>
    </row>
    <row r="497" spans="1:21" ht="81.75" customHeight="1">
      <c r="A497" s="353"/>
      <c r="B497" s="128">
        <v>4</v>
      </c>
      <c r="C497" s="129" t="s">
        <v>582</v>
      </c>
      <c r="D497" s="179">
        <v>2020</v>
      </c>
      <c r="E497" s="179" t="s">
        <v>857</v>
      </c>
      <c r="F497" s="130">
        <f t="shared" si="60"/>
        <v>19.600000000000001</v>
      </c>
      <c r="G497" s="130">
        <f t="shared" si="56"/>
        <v>19.2</v>
      </c>
      <c r="H497" s="130"/>
      <c r="I497" s="130"/>
      <c r="J497" s="130"/>
      <c r="K497" s="130"/>
      <c r="L497" s="130">
        <v>19.600000000000001</v>
      </c>
      <c r="M497" s="130">
        <v>19.2</v>
      </c>
      <c r="N497" s="673"/>
      <c r="O497" s="673"/>
      <c r="P497" s="673"/>
      <c r="Q497" s="673"/>
      <c r="R497" s="179" t="s">
        <v>859</v>
      </c>
      <c r="S497" s="144">
        <v>10</v>
      </c>
      <c r="T497" s="14" t="s">
        <v>268</v>
      </c>
      <c r="U497" s="755" t="s">
        <v>1465</v>
      </c>
    </row>
    <row r="498" spans="1:21" ht="35.25" customHeight="1">
      <c r="A498" s="353"/>
      <c r="B498" s="842">
        <v>5</v>
      </c>
      <c r="C498" s="129" t="s">
        <v>856</v>
      </c>
      <c r="D498" s="842">
        <v>2020</v>
      </c>
      <c r="E498" s="842" t="s">
        <v>857</v>
      </c>
      <c r="F498" s="130">
        <f t="shared" si="60"/>
        <v>91</v>
      </c>
      <c r="G498" s="130">
        <f t="shared" si="56"/>
        <v>10</v>
      </c>
      <c r="H498" s="130"/>
      <c r="I498" s="130"/>
      <c r="J498" s="130"/>
      <c r="K498" s="130"/>
      <c r="L498" s="130">
        <v>10</v>
      </c>
      <c r="M498" s="130">
        <v>10</v>
      </c>
      <c r="N498" s="130"/>
      <c r="O498" s="130"/>
      <c r="P498" s="130">
        <v>81</v>
      </c>
      <c r="Q498" s="673"/>
      <c r="R498" s="134" t="s">
        <v>859</v>
      </c>
      <c r="S498" s="144">
        <v>10</v>
      </c>
      <c r="T498" s="14" t="s">
        <v>86</v>
      </c>
      <c r="U498" s="755" t="s">
        <v>1466</v>
      </c>
    </row>
    <row r="499" spans="1:21" ht="31.5">
      <c r="A499" s="353"/>
      <c r="B499" s="808"/>
      <c r="C499" s="129" t="s">
        <v>583</v>
      </c>
      <c r="D499" s="808"/>
      <c r="E499" s="808"/>
      <c r="F499" s="130">
        <f t="shared" si="60"/>
        <v>91</v>
      </c>
      <c r="G499" s="130">
        <f t="shared" si="56"/>
        <v>4.5</v>
      </c>
      <c r="H499" s="130"/>
      <c r="I499" s="130"/>
      <c r="J499" s="130"/>
      <c r="K499" s="130"/>
      <c r="L499" s="130">
        <v>10</v>
      </c>
      <c r="M499" s="130">
        <v>4.5</v>
      </c>
      <c r="N499" s="130"/>
      <c r="O499" s="130"/>
      <c r="P499" s="130">
        <v>81</v>
      </c>
      <c r="Q499" s="673"/>
      <c r="R499" s="179" t="s">
        <v>859</v>
      </c>
      <c r="S499" s="144">
        <v>10</v>
      </c>
      <c r="T499" s="14" t="s">
        <v>81</v>
      </c>
      <c r="U499" s="755" t="s">
        <v>1467</v>
      </c>
    </row>
    <row r="500" spans="1:21" ht="63.75">
      <c r="A500" s="353"/>
      <c r="B500" s="128">
        <v>6</v>
      </c>
      <c r="C500" s="129" t="s">
        <v>585</v>
      </c>
      <c r="D500" s="179">
        <v>2020</v>
      </c>
      <c r="E500" s="179" t="s">
        <v>857</v>
      </c>
      <c r="F500" s="130">
        <f t="shared" si="60"/>
        <v>144.69999999999999</v>
      </c>
      <c r="G500" s="130">
        <f t="shared" si="56"/>
        <v>95</v>
      </c>
      <c r="H500" s="130"/>
      <c r="I500" s="130"/>
      <c r="J500" s="130"/>
      <c r="K500" s="130"/>
      <c r="L500" s="130">
        <v>143</v>
      </c>
      <c r="M500" s="130">
        <v>93.3</v>
      </c>
      <c r="N500" s="130"/>
      <c r="O500" s="130"/>
      <c r="P500" s="130">
        <v>1.7</v>
      </c>
      <c r="Q500" s="130">
        <v>1.7</v>
      </c>
      <c r="R500" s="134" t="s">
        <v>63</v>
      </c>
      <c r="S500" s="144">
        <v>110</v>
      </c>
      <c r="T500" s="14" t="s">
        <v>1363</v>
      </c>
      <c r="U500" s="755" t="s">
        <v>1754</v>
      </c>
    </row>
    <row r="501" spans="1:21" ht="78.75">
      <c r="A501" s="894" t="s">
        <v>710</v>
      </c>
      <c r="B501" s="79">
        <v>1</v>
      </c>
      <c r="C501" s="19" t="s">
        <v>712</v>
      </c>
      <c r="D501" s="253">
        <v>2020</v>
      </c>
      <c r="E501" s="179" t="s">
        <v>857</v>
      </c>
      <c r="F501" s="722">
        <f>L501</f>
        <v>1645.3</v>
      </c>
      <c r="G501" s="130">
        <f t="shared" ref="G501:G528" si="61">I501+K501+M501+O501+Q501</f>
        <v>1645.3</v>
      </c>
      <c r="H501" s="190"/>
      <c r="I501" s="190"/>
      <c r="J501" s="190"/>
      <c r="K501" s="190"/>
      <c r="L501" s="722">
        <v>1645.3</v>
      </c>
      <c r="M501" s="722">
        <v>1645.3</v>
      </c>
      <c r="N501" s="190"/>
      <c r="O501" s="190"/>
      <c r="P501" s="190"/>
      <c r="Q501" s="190"/>
      <c r="R501" s="190" t="s">
        <v>182</v>
      </c>
      <c r="S501" s="86">
        <v>16</v>
      </c>
      <c r="T501" s="14" t="s">
        <v>88</v>
      </c>
      <c r="U501" s="755" t="s">
        <v>1598</v>
      </c>
    </row>
    <row r="502" spans="1:21" ht="101.25" customHeight="1">
      <c r="A502" s="895"/>
      <c r="B502" s="11">
        <v>2</v>
      </c>
      <c r="C502" s="19" t="s">
        <v>713</v>
      </c>
      <c r="D502" s="253">
        <v>2020</v>
      </c>
      <c r="E502" s="179" t="s">
        <v>857</v>
      </c>
      <c r="F502" s="722">
        <f>L502</f>
        <v>2730.5</v>
      </c>
      <c r="G502" s="130">
        <f t="shared" si="61"/>
        <v>1054</v>
      </c>
      <c r="H502" s="184"/>
      <c r="I502" s="184"/>
      <c r="J502" s="184"/>
      <c r="K502" s="184"/>
      <c r="L502" s="722">
        <v>2730.5</v>
      </c>
      <c r="M502" s="722">
        <v>1054</v>
      </c>
      <c r="N502" s="186"/>
      <c r="O502" s="186"/>
      <c r="P502" s="186"/>
      <c r="Q502" s="186"/>
      <c r="R502" s="190" t="s">
        <v>940</v>
      </c>
      <c r="S502" s="184">
        <v>18</v>
      </c>
      <c r="T502" s="14" t="s">
        <v>1364</v>
      </c>
      <c r="U502" s="755" t="s">
        <v>1599</v>
      </c>
    </row>
    <row r="503" spans="1:21" ht="126">
      <c r="A503" s="895"/>
      <c r="B503" s="79">
        <v>3</v>
      </c>
      <c r="C503" s="81" t="s">
        <v>942</v>
      </c>
      <c r="D503" s="79">
        <v>2020</v>
      </c>
      <c r="E503" s="79" t="s">
        <v>588</v>
      </c>
      <c r="F503" s="727">
        <v>98</v>
      </c>
      <c r="G503" s="130">
        <f t="shared" si="61"/>
        <v>0</v>
      </c>
      <c r="H503" s="727"/>
      <c r="I503" s="727"/>
      <c r="J503" s="727"/>
      <c r="K503" s="727"/>
      <c r="L503" s="727">
        <v>98</v>
      </c>
      <c r="M503" s="220"/>
      <c r="N503" s="678"/>
      <c r="O503" s="678"/>
      <c r="P503" s="187"/>
      <c r="Q503" s="187"/>
      <c r="R503" s="79" t="s">
        <v>811</v>
      </c>
      <c r="S503" s="165">
        <v>1</v>
      </c>
      <c r="T503" s="14" t="s">
        <v>1285</v>
      </c>
      <c r="U503" s="755" t="s">
        <v>1688</v>
      </c>
    </row>
    <row r="504" spans="1:21" ht="126">
      <c r="A504" s="895"/>
      <c r="B504" s="79">
        <v>4</v>
      </c>
      <c r="C504" s="81" t="s">
        <v>941</v>
      </c>
      <c r="D504" s="79">
        <v>2020</v>
      </c>
      <c r="E504" s="79" t="s">
        <v>588</v>
      </c>
      <c r="F504" s="727">
        <v>100</v>
      </c>
      <c r="G504" s="130">
        <f t="shared" si="61"/>
        <v>0</v>
      </c>
      <c r="H504" s="727"/>
      <c r="I504" s="727"/>
      <c r="J504" s="727"/>
      <c r="K504" s="727"/>
      <c r="L504" s="727">
        <v>100</v>
      </c>
      <c r="M504" s="220"/>
      <c r="N504" s="679"/>
      <c r="O504" s="679"/>
      <c r="P504" s="188"/>
      <c r="Q504" s="188"/>
      <c r="R504" s="79" t="s">
        <v>812</v>
      </c>
      <c r="S504" s="165">
        <v>1</v>
      </c>
      <c r="T504" s="14" t="s">
        <v>1285</v>
      </c>
      <c r="U504" s="755" t="s">
        <v>1688</v>
      </c>
    </row>
    <row r="505" spans="1:21" ht="126">
      <c r="A505" s="895"/>
      <c r="B505" s="11">
        <v>5</v>
      </c>
      <c r="C505" s="81" t="s">
        <v>943</v>
      </c>
      <c r="D505" s="79">
        <v>2020</v>
      </c>
      <c r="E505" s="79" t="s">
        <v>588</v>
      </c>
      <c r="F505" s="727">
        <v>60</v>
      </c>
      <c r="G505" s="130">
        <f t="shared" si="61"/>
        <v>0</v>
      </c>
      <c r="H505" s="727"/>
      <c r="I505" s="727"/>
      <c r="J505" s="727"/>
      <c r="K505" s="727"/>
      <c r="L505" s="727">
        <v>60</v>
      </c>
      <c r="M505" s="220"/>
      <c r="N505" s="678"/>
      <c r="O505" s="678"/>
      <c r="P505" s="187"/>
      <c r="Q505" s="187"/>
      <c r="R505" s="79" t="s">
        <v>811</v>
      </c>
      <c r="S505" s="165">
        <v>1</v>
      </c>
      <c r="T505" s="14" t="s">
        <v>1285</v>
      </c>
      <c r="U505" s="755" t="s">
        <v>1688</v>
      </c>
    </row>
    <row r="506" spans="1:21" ht="94.5">
      <c r="A506" s="895"/>
      <c r="B506" s="79">
        <v>6</v>
      </c>
      <c r="C506" s="19" t="s">
        <v>944</v>
      </c>
      <c r="D506" s="79">
        <v>2020</v>
      </c>
      <c r="E506" s="79" t="s">
        <v>588</v>
      </c>
      <c r="F506" s="727">
        <v>270</v>
      </c>
      <c r="G506" s="130">
        <f t="shared" si="61"/>
        <v>0</v>
      </c>
      <c r="H506" s="727"/>
      <c r="I506" s="727"/>
      <c r="J506" s="727"/>
      <c r="K506" s="727"/>
      <c r="L506" s="727">
        <v>270</v>
      </c>
      <c r="M506" s="220"/>
      <c r="N506" s="220"/>
      <c r="O506" s="220"/>
      <c r="P506" s="164"/>
      <c r="Q506" s="164"/>
      <c r="R506" s="79" t="s">
        <v>811</v>
      </c>
      <c r="S506" s="165">
        <v>1</v>
      </c>
      <c r="T506" s="14" t="s">
        <v>1285</v>
      </c>
      <c r="U506" s="755" t="s">
        <v>1688</v>
      </c>
    </row>
    <row r="507" spans="1:21" ht="96.75" customHeight="1">
      <c r="A507" s="895"/>
      <c r="B507" s="79">
        <v>7</v>
      </c>
      <c r="C507" s="81" t="s">
        <v>1301</v>
      </c>
      <c r="D507" s="79">
        <v>2020</v>
      </c>
      <c r="E507" s="79" t="s">
        <v>588</v>
      </c>
      <c r="F507" s="164">
        <v>98</v>
      </c>
      <c r="G507" s="130">
        <f t="shared" si="61"/>
        <v>0</v>
      </c>
      <c r="H507" s="164"/>
      <c r="I507" s="164"/>
      <c r="J507" s="164"/>
      <c r="K507" s="164"/>
      <c r="L507" s="164">
        <v>98</v>
      </c>
      <c r="M507" s="164"/>
      <c r="N507" s="187"/>
      <c r="O507" s="187"/>
      <c r="P507" s="187"/>
      <c r="Q507" s="187"/>
      <c r="R507" s="79" t="s">
        <v>811</v>
      </c>
      <c r="S507" s="165">
        <v>1</v>
      </c>
      <c r="T507" s="14" t="s">
        <v>1285</v>
      </c>
      <c r="U507" s="755" t="s">
        <v>1688</v>
      </c>
    </row>
    <row r="508" spans="1:21" ht="110.25">
      <c r="A508" s="895"/>
      <c r="B508" s="592">
        <v>8</v>
      </c>
      <c r="C508" s="81" t="s">
        <v>1059</v>
      </c>
      <c r="D508" s="79">
        <v>2020</v>
      </c>
      <c r="E508" s="79" t="s">
        <v>588</v>
      </c>
      <c r="F508" s="164">
        <v>98</v>
      </c>
      <c r="G508" s="130">
        <f t="shared" si="61"/>
        <v>0</v>
      </c>
      <c r="H508" s="164"/>
      <c r="I508" s="164"/>
      <c r="J508" s="164"/>
      <c r="K508" s="164"/>
      <c r="L508" s="164">
        <v>98</v>
      </c>
      <c r="M508" s="164"/>
      <c r="N508" s="164"/>
      <c r="O508" s="164"/>
      <c r="P508" s="164"/>
      <c r="Q508" s="164"/>
      <c r="R508" s="79" t="s">
        <v>811</v>
      </c>
      <c r="S508" s="165">
        <v>1</v>
      </c>
      <c r="T508" s="14" t="s">
        <v>1285</v>
      </c>
      <c r="U508" s="755" t="s">
        <v>1688</v>
      </c>
    </row>
    <row r="509" spans="1:21" ht="142.5" customHeight="1">
      <c r="A509" s="895"/>
      <c r="B509" s="79">
        <v>9</v>
      </c>
      <c r="C509" s="19" t="s">
        <v>1037</v>
      </c>
      <c r="D509" s="79">
        <v>2020</v>
      </c>
      <c r="E509" s="79" t="s">
        <v>588</v>
      </c>
      <c r="F509" s="164">
        <f>P509</f>
        <v>72</v>
      </c>
      <c r="G509" s="130">
        <f t="shared" si="61"/>
        <v>64</v>
      </c>
      <c r="H509" s="164"/>
      <c r="I509" s="164"/>
      <c r="J509" s="164"/>
      <c r="K509" s="164"/>
      <c r="L509" s="164">
        <v>0</v>
      </c>
      <c r="M509" s="164"/>
      <c r="N509" s="164"/>
      <c r="O509" s="164"/>
      <c r="P509" s="185">
        <v>72</v>
      </c>
      <c r="Q509" s="185">
        <v>64</v>
      </c>
      <c r="R509" s="79" t="s">
        <v>812</v>
      </c>
      <c r="S509" s="165">
        <v>1</v>
      </c>
      <c r="T509" s="14" t="s">
        <v>67</v>
      </c>
      <c r="U509" s="764" t="s">
        <v>1468</v>
      </c>
    </row>
    <row r="510" spans="1:21" ht="177" customHeight="1">
      <c r="A510" s="896"/>
      <c r="B510" s="79">
        <v>10</v>
      </c>
      <c r="C510" s="19" t="s">
        <v>1144</v>
      </c>
      <c r="D510" s="732">
        <v>2020</v>
      </c>
      <c r="E510" s="732" t="s">
        <v>588</v>
      </c>
      <c r="F510" s="731">
        <f>L510</f>
        <v>5422</v>
      </c>
      <c r="G510" s="130">
        <f t="shared" si="61"/>
        <v>2169.585</v>
      </c>
      <c r="H510" s="731"/>
      <c r="I510" s="731"/>
      <c r="J510" s="731"/>
      <c r="K510" s="731"/>
      <c r="L510" s="731">
        <v>5422</v>
      </c>
      <c r="M510" s="731">
        <v>2169.585</v>
      </c>
      <c r="N510" s="164"/>
      <c r="O510" s="164"/>
      <c r="P510" s="164"/>
      <c r="Q510" s="164"/>
      <c r="R510" s="79" t="s">
        <v>860</v>
      </c>
      <c r="S510" s="165">
        <v>1</v>
      </c>
      <c r="T510" s="772" t="s">
        <v>67</v>
      </c>
      <c r="U510" s="766" t="s">
        <v>1597</v>
      </c>
    </row>
    <row r="511" spans="1:21" ht="96" customHeight="1">
      <c r="A511" s="409"/>
      <c r="B511" s="79">
        <v>11</v>
      </c>
      <c r="C511" s="81" t="s">
        <v>1190</v>
      </c>
      <c r="D511" s="79">
        <v>2020</v>
      </c>
      <c r="E511" s="79" t="s">
        <v>857</v>
      </c>
      <c r="F511" s="164">
        <f t="shared" ref="F511:F526" si="62">L511</f>
        <v>5000</v>
      </c>
      <c r="G511" s="130">
        <f t="shared" si="61"/>
        <v>4714</v>
      </c>
      <c r="H511" s="164"/>
      <c r="I511" s="164"/>
      <c r="J511" s="164"/>
      <c r="K511" s="164"/>
      <c r="L511" s="164">
        <v>5000</v>
      </c>
      <c r="M511" s="164">
        <v>4714</v>
      </c>
      <c r="N511" s="164"/>
      <c r="O511" s="164"/>
      <c r="P511" s="164"/>
      <c r="Q511" s="164"/>
      <c r="R511" s="79" t="s">
        <v>1058</v>
      </c>
      <c r="S511" s="165">
        <v>4</v>
      </c>
      <c r="T511" s="769" t="s">
        <v>81</v>
      </c>
      <c r="U511" s="766" t="s">
        <v>1755</v>
      </c>
    </row>
    <row r="512" spans="1:21" ht="132.75" customHeight="1">
      <c r="A512" s="409"/>
      <c r="B512" s="79">
        <v>12</v>
      </c>
      <c r="C512" s="81" t="s">
        <v>1302</v>
      </c>
      <c r="D512" s="79">
        <v>2020</v>
      </c>
      <c r="E512" s="79" t="s">
        <v>588</v>
      </c>
      <c r="F512" s="164">
        <f t="shared" si="62"/>
        <v>1500</v>
      </c>
      <c r="G512" s="130">
        <f t="shared" si="61"/>
        <v>0</v>
      </c>
      <c r="H512" s="164"/>
      <c r="I512" s="164"/>
      <c r="J512" s="164"/>
      <c r="K512" s="164"/>
      <c r="L512" s="164">
        <v>1500</v>
      </c>
      <c r="M512" s="164"/>
      <c r="N512" s="164"/>
      <c r="O512" s="164"/>
      <c r="P512" s="164"/>
      <c r="Q512" s="164"/>
      <c r="R512" s="79" t="s">
        <v>811</v>
      </c>
      <c r="S512" s="165">
        <v>1</v>
      </c>
      <c r="T512" s="576">
        <v>0</v>
      </c>
      <c r="U512" s="765"/>
    </row>
    <row r="513" spans="1:21" ht="221.25" customHeight="1">
      <c r="A513" s="520"/>
      <c r="B513" s="79">
        <v>13</v>
      </c>
      <c r="C513" s="518" t="s">
        <v>1273</v>
      </c>
      <c r="D513" s="79">
        <v>2020</v>
      </c>
      <c r="E513" s="79" t="s">
        <v>857</v>
      </c>
      <c r="F513" s="727">
        <f>L513+P513</f>
        <v>11672.8</v>
      </c>
      <c r="G513" s="130">
        <f t="shared" si="61"/>
        <v>11672.8</v>
      </c>
      <c r="H513" s="727"/>
      <c r="I513" s="727"/>
      <c r="J513" s="727"/>
      <c r="K513" s="727"/>
      <c r="L513" s="727">
        <v>9234.5</v>
      </c>
      <c r="M513" s="727">
        <v>9234.5</v>
      </c>
      <c r="N513" s="727"/>
      <c r="O513" s="727"/>
      <c r="P513" s="727">
        <v>2438.3000000000002</v>
      </c>
      <c r="Q513" s="164">
        <v>2438.3000000000002</v>
      </c>
      <c r="R513" s="79" t="s">
        <v>1254</v>
      </c>
      <c r="S513" s="165">
        <v>4</v>
      </c>
      <c r="T513" s="576">
        <v>4</v>
      </c>
      <c r="U513" s="764" t="s">
        <v>1756</v>
      </c>
    </row>
    <row r="514" spans="1:21" ht="147.75" customHeight="1">
      <c r="A514" s="521"/>
      <c r="B514" s="519">
        <v>14</v>
      </c>
      <c r="C514" s="794" t="s">
        <v>1650</v>
      </c>
      <c r="D514" s="202">
        <v>2020</v>
      </c>
      <c r="E514" s="79" t="s">
        <v>857</v>
      </c>
      <c r="F514" s="727">
        <f t="shared" si="62"/>
        <v>15</v>
      </c>
      <c r="G514" s="130">
        <f t="shared" si="61"/>
        <v>15</v>
      </c>
      <c r="H514" s="727"/>
      <c r="I514" s="727"/>
      <c r="J514" s="727"/>
      <c r="K514" s="727"/>
      <c r="L514" s="727">
        <v>15</v>
      </c>
      <c r="M514" s="727">
        <v>15</v>
      </c>
      <c r="N514" s="220"/>
      <c r="O514" s="164"/>
      <c r="P514" s="164"/>
      <c r="Q514" s="164"/>
      <c r="R514" s="79" t="s">
        <v>1255</v>
      </c>
      <c r="S514" s="165">
        <v>1</v>
      </c>
      <c r="T514" s="751">
        <v>1</v>
      </c>
      <c r="U514" s="766" t="s">
        <v>1469</v>
      </c>
    </row>
    <row r="515" spans="1:21" ht="128.25" customHeight="1">
      <c r="A515" s="521"/>
      <c r="B515" s="519">
        <v>15</v>
      </c>
      <c r="C515" s="513" t="s">
        <v>1303</v>
      </c>
      <c r="D515" s="202">
        <v>2020</v>
      </c>
      <c r="E515" s="79" t="s">
        <v>857</v>
      </c>
      <c r="F515" s="727">
        <f t="shared" si="62"/>
        <v>15</v>
      </c>
      <c r="G515" s="130">
        <f t="shared" si="61"/>
        <v>15</v>
      </c>
      <c r="H515" s="727"/>
      <c r="I515" s="727"/>
      <c r="J515" s="727"/>
      <c r="K515" s="727"/>
      <c r="L515" s="727">
        <v>15</v>
      </c>
      <c r="M515" s="727">
        <v>15</v>
      </c>
      <c r="N515" s="220"/>
      <c r="O515" s="164"/>
      <c r="P515" s="164"/>
      <c r="Q515" s="164"/>
      <c r="R515" s="79" t="s">
        <v>1255</v>
      </c>
      <c r="S515" s="165">
        <v>1</v>
      </c>
      <c r="T515" s="751">
        <v>1</v>
      </c>
      <c r="U515" s="766" t="s">
        <v>1469</v>
      </c>
    </row>
    <row r="516" spans="1:21" ht="210" customHeight="1">
      <c r="A516" s="521"/>
      <c r="B516" s="519">
        <v>16</v>
      </c>
      <c r="C516" s="794" t="s">
        <v>1651</v>
      </c>
      <c r="D516" s="202">
        <v>2020</v>
      </c>
      <c r="E516" s="79" t="s">
        <v>857</v>
      </c>
      <c r="F516" s="727">
        <f t="shared" si="62"/>
        <v>24</v>
      </c>
      <c r="G516" s="130">
        <f t="shared" si="61"/>
        <v>24</v>
      </c>
      <c r="H516" s="727"/>
      <c r="I516" s="727"/>
      <c r="J516" s="727"/>
      <c r="K516" s="727"/>
      <c r="L516" s="727">
        <v>24</v>
      </c>
      <c r="M516" s="727">
        <v>24</v>
      </c>
      <c r="N516" s="220"/>
      <c r="O516" s="164"/>
      <c r="P516" s="164"/>
      <c r="Q516" s="164"/>
      <c r="R516" s="79" t="s">
        <v>1255</v>
      </c>
      <c r="S516" s="165">
        <v>1</v>
      </c>
      <c r="T516" s="751">
        <v>1</v>
      </c>
      <c r="U516" s="767" t="s">
        <v>1469</v>
      </c>
    </row>
    <row r="517" spans="1:21" ht="211.5" customHeight="1">
      <c r="A517" s="521"/>
      <c r="B517" s="519">
        <v>17</v>
      </c>
      <c r="C517" s="516" t="s">
        <v>1652</v>
      </c>
      <c r="D517" s="202">
        <v>2020</v>
      </c>
      <c r="E517" s="79" t="s">
        <v>857</v>
      </c>
      <c r="F517" s="727">
        <f t="shared" si="62"/>
        <v>24</v>
      </c>
      <c r="G517" s="130">
        <f t="shared" si="61"/>
        <v>24</v>
      </c>
      <c r="H517" s="727"/>
      <c r="I517" s="727"/>
      <c r="J517" s="727"/>
      <c r="K517" s="727"/>
      <c r="L517" s="727">
        <v>24</v>
      </c>
      <c r="M517" s="727">
        <v>24</v>
      </c>
      <c r="N517" s="220"/>
      <c r="O517" s="164"/>
      <c r="P517" s="164"/>
      <c r="Q517" s="164"/>
      <c r="R517" s="79" t="s">
        <v>1255</v>
      </c>
      <c r="S517" s="165">
        <v>1</v>
      </c>
      <c r="T517" s="751">
        <v>1</v>
      </c>
      <c r="U517" s="766" t="s">
        <v>1469</v>
      </c>
    </row>
    <row r="518" spans="1:21" ht="213" customHeight="1">
      <c r="A518" s="521"/>
      <c r="B518" s="519">
        <v>18</v>
      </c>
      <c r="C518" s="516" t="s">
        <v>1653</v>
      </c>
      <c r="D518" s="202">
        <v>2020</v>
      </c>
      <c r="E518" s="79" t="s">
        <v>857</v>
      </c>
      <c r="F518" s="727">
        <f t="shared" si="62"/>
        <v>10.050000000000001</v>
      </c>
      <c r="G518" s="130">
        <f t="shared" si="61"/>
        <v>10.050000000000001</v>
      </c>
      <c r="H518" s="727"/>
      <c r="I518" s="727"/>
      <c r="J518" s="727"/>
      <c r="K518" s="727"/>
      <c r="L518" s="727">
        <v>10.050000000000001</v>
      </c>
      <c r="M518" s="727">
        <v>10.050000000000001</v>
      </c>
      <c r="N518" s="220"/>
      <c r="O518" s="164"/>
      <c r="P518" s="164"/>
      <c r="Q518" s="164"/>
      <c r="R518" s="79" t="s">
        <v>1255</v>
      </c>
      <c r="S518" s="165">
        <v>1</v>
      </c>
      <c r="T518" s="751">
        <v>1</v>
      </c>
      <c r="U518" s="766" t="s">
        <v>1469</v>
      </c>
    </row>
    <row r="519" spans="1:21" ht="219.75" customHeight="1">
      <c r="A519" s="521"/>
      <c r="B519" s="519">
        <v>19</v>
      </c>
      <c r="C519" s="516" t="s">
        <v>1654</v>
      </c>
      <c r="D519" s="202">
        <v>2020</v>
      </c>
      <c r="E519" s="79" t="s">
        <v>857</v>
      </c>
      <c r="F519" s="727">
        <f t="shared" si="62"/>
        <v>24</v>
      </c>
      <c r="G519" s="130">
        <f t="shared" si="61"/>
        <v>24</v>
      </c>
      <c r="H519" s="727"/>
      <c r="I519" s="727"/>
      <c r="J519" s="727"/>
      <c r="K519" s="727"/>
      <c r="L519" s="727">
        <v>24</v>
      </c>
      <c r="M519" s="727">
        <v>24</v>
      </c>
      <c r="N519" s="220"/>
      <c r="O519" s="164"/>
      <c r="P519" s="164"/>
      <c r="Q519" s="164"/>
      <c r="R519" s="79" t="s">
        <v>1255</v>
      </c>
      <c r="S519" s="165">
        <v>1</v>
      </c>
      <c r="T519" s="751">
        <v>1</v>
      </c>
      <c r="U519" s="766" t="s">
        <v>1469</v>
      </c>
    </row>
    <row r="520" spans="1:21" ht="144" customHeight="1">
      <c r="A520" s="521"/>
      <c r="B520" s="519">
        <v>20</v>
      </c>
      <c r="C520" s="513" t="s">
        <v>1655</v>
      </c>
      <c r="D520" s="202">
        <v>2020</v>
      </c>
      <c r="E520" s="79" t="s">
        <v>857</v>
      </c>
      <c r="F520" s="727">
        <f t="shared" si="62"/>
        <v>12</v>
      </c>
      <c r="G520" s="130">
        <f t="shared" si="61"/>
        <v>12</v>
      </c>
      <c r="H520" s="727"/>
      <c r="I520" s="727"/>
      <c r="J520" s="727"/>
      <c r="K520" s="727"/>
      <c r="L520" s="727">
        <v>12</v>
      </c>
      <c r="M520" s="727">
        <v>12</v>
      </c>
      <c r="N520" s="220"/>
      <c r="O520" s="164"/>
      <c r="P520" s="164"/>
      <c r="Q520" s="164"/>
      <c r="R520" s="79" t="s">
        <v>1255</v>
      </c>
      <c r="S520" s="165">
        <v>1</v>
      </c>
      <c r="T520" s="751">
        <v>1</v>
      </c>
      <c r="U520" s="766" t="s">
        <v>1469</v>
      </c>
    </row>
    <row r="521" spans="1:21" ht="148.5" customHeight="1" thickBot="1">
      <c r="A521" s="521"/>
      <c r="B521" s="519">
        <v>21</v>
      </c>
      <c r="C521" s="516" t="s">
        <v>1656</v>
      </c>
      <c r="D521" s="202">
        <v>2020</v>
      </c>
      <c r="E521" s="79" t="s">
        <v>857</v>
      </c>
      <c r="F521" s="727">
        <f t="shared" si="62"/>
        <v>12</v>
      </c>
      <c r="G521" s="130">
        <f t="shared" si="61"/>
        <v>12</v>
      </c>
      <c r="H521" s="727"/>
      <c r="I521" s="727"/>
      <c r="J521" s="727"/>
      <c r="K521" s="727"/>
      <c r="L521" s="727">
        <v>12</v>
      </c>
      <c r="M521" s="727">
        <v>12</v>
      </c>
      <c r="N521" s="220"/>
      <c r="O521" s="164"/>
      <c r="P521" s="164"/>
      <c r="Q521" s="164"/>
      <c r="R521" s="79" t="s">
        <v>1255</v>
      </c>
      <c r="S521" s="165">
        <v>1</v>
      </c>
      <c r="T521" s="751">
        <v>1</v>
      </c>
      <c r="U521" s="763" t="s">
        <v>1469</v>
      </c>
    </row>
    <row r="522" spans="1:21" ht="144.75" customHeight="1">
      <c r="A522" s="521"/>
      <c r="B522" s="519">
        <v>22</v>
      </c>
      <c r="C522" s="516" t="s">
        <v>1657</v>
      </c>
      <c r="D522" s="202">
        <v>2020</v>
      </c>
      <c r="E522" s="79" t="s">
        <v>857</v>
      </c>
      <c r="F522" s="727">
        <f t="shared" si="62"/>
        <v>12</v>
      </c>
      <c r="G522" s="130">
        <f t="shared" si="61"/>
        <v>12</v>
      </c>
      <c r="H522" s="727"/>
      <c r="I522" s="727"/>
      <c r="J522" s="727"/>
      <c r="K522" s="727"/>
      <c r="L522" s="727">
        <v>12</v>
      </c>
      <c r="M522" s="727">
        <v>12</v>
      </c>
      <c r="N522" s="220"/>
      <c r="O522" s="164"/>
      <c r="P522" s="164"/>
      <c r="Q522" s="164"/>
      <c r="R522" s="79" t="s">
        <v>1255</v>
      </c>
      <c r="S522" s="165">
        <v>1</v>
      </c>
      <c r="T522" s="751">
        <v>1</v>
      </c>
      <c r="U522" s="767" t="s">
        <v>1469</v>
      </c>
    </row>
    <row r="523" spans="1:21" ht="146.25" customHeight="1">
      <c r="A523" s="521"/>
      <c r="B523" s="519">
        <v>23</v>
      </c>
      <c r="C523" s="516" t="s">
        <v>1658</v>
      </c>
      <c r="D523" s="202">
        <v>2020</v>
      </c>
      <c r="E523" s="79" t="s">
        <v>857</v>
      </c>
      <c r="F523" s="727">
        <f t="shared" si="62"/>
        <v>12</v>
      </c>
      <c r="G523" s="130">
        <f t="shared" si="61"/>
        <v>12</v>
      </c>
      <c r="H523" s="727"/>
      <c r="I523" s="727"/>
      <c r="J523" s="727"/>
      <c r="K523" s="727"/>
      <c r="L523" s="727">
        <v>12</v>
      </c>
      <c r="M523" s="727">
        <v>12</v>
      </c>
      <c r="N523" s="220"/>
      <c r="O523" s="164"/>
      <c r="P523" s="164"/>
      <c r="Q523" s="164"/>
      <c r="R523" s="79" t="s">
        <v>1255</v>
      </c>
      <c r="S523" s="165">
        <v>1</v>
      </c>
      <c r="T523" s="751">
        <v>1</v>
      </c>
      <c r="U523" s="766" t="s">
        <v>1469</v>
      </c>
    </row>
    <row r="524" spans="1:21" ht="197.25" customHeight="1">
      <c r="A524" s="521"/>
      <c r="B524" s="519">
        <v>24</v>
      </c>
      <c r="C524" s="513" t="s">
        <v>1659</v>
      </c>
      <c r="D524" s="202">
        <v>2020</v>
      </c>
      <c r="E524" s="79" t="s">
        <v>857</v>
      </c>
      <c r="F524" s="727">
        <f t="shared" si="62"/>
        <v>49.9</v>
      </c>
      <c r="G524" s="130">
        <f t="shared" si="61"/>
        <v>49.9</v>
      </c>
      <c r="H524" s="727"/>
      <c r="I524" s="727"/>
      <c r="J524" s="727"/>
      <c r="K524" s="727"/>
      <c r="L524" s="727">
        <v>49.9</v>
      </c>
      <c r="M524" s="727">
        <v>49.9</v>
      </c>
      <c r="N524" s="220"/>
      <c r="O524" s="164"/>
      <c r="P524" s="164"/>
      <c r="Q524" s="164"/>
      <c r="R524" s="79" t="s">
        <v>1255</v>
      </c>
      <c r="S524" s="165">
        <v>1</v>
      </c>
      <c r="T524" s="751">
        <v>1</v>
      </c>
      <c r="U524" s="767" t="s">
        <v>1469</v>
      </c>
    </row>
    <row r="525" spans="1:21" ht="132.75" customHeight="1">
      <c r="A525" s="522"/>
      <c r="B525" s="519">
        <v>25</v>
      </c>
      <c r="C525" s="524" t="s">
        <v>1660</v>
      </c>
      <c r="D525" s="202">
        <v>2020</v>
      </c>
      <c r="E525" s="79" t="s">
        <v>857</v>
      </c>
      <c r="F525" s="727">
        <f t="shared" si="62"/>
        <v>10</v>
      </c>
      <c r="G525" s="130">
        <f t="shared" si="61"/>
        <v>10</v>
      </c>
      <c r="H525" s="727"/>
      <c r="I525" s="727"/>
      <c r="J525" s="727"/>
      <c r="K525" s="727"/>
      <c r="L525" s="727">
        <v>10</v>
      </c>
      <c r="M525" s="727">
        <v>10</v>
      </c>
      <c r="N525" s="220"/>
      <c r="O525" s="164"/>
      <c r="P525" s="164"/>
      <c r="Q525" s="164"/>
      <c r="R525" s="79" t="s">
        <v>1255</v>
      </c>
      <c r="S525" s="165">
        <v>1</v>
      </c>
      <c r="T525" s="751">
        <v>1</v>
      </c>
      <c r="U525" s="766" t="s">
        <v>1469</v>
      </c>
    </row>
    <row r="526" spans="1:21" ht="127.5" customHeight="1">
      <c r="A526" s="458"/>
      <c r="B526" s="519">
        <v>26</v>
      </c>
      <c r="C526" s="524" t="s">
        <v>1661</v>
      </c>
      <c r="D526" s="202">
        <v>2020</v>
      </c>
      <c r="E526" s="79" t="s">
        <v>857</v>
      </c>
      <c r="F526" s="727">
        <f t="shared" si="62"/>
        <v>10</v>
      </c>
      <c r="G526" s="130">
        <f t="shared" si="61"/>
        <v>10</v>
      </c>
      <c r="H526" s="727"/>
      <c r="I526" s="727"/>
      <c r="J526" s="727"/>
      <c r="K526" s="727"/>
      <c r="L526" s="727">
        <v>10</v>
      </c>
      <c r="M526" s="727">
        <v>10</v>
      </c>
      <c r="N526" s="220"/>
      <c r="O526" s="164"/>
      <c r="P526" s="164"/>
      <c r="Q526" s="164"/>
      <c r="R526" s="79" t="s">
        <v>1255</v>
      </c>
      <c r="S526" s="165">
        <v>1</v>
      </c>
      <c r="T526" s="751">
        <v>1</v>
      </c>
      <c r="U526" s="766" t="s">
        <v>1469</v>
      </c>
    </row>
    <row r="527" spans="1:21" ht="145.5" customHeight="1">
      <c r="A527" s="533"/>
      <c r="B527" s="519">
        <v>27</v>
      </c>
      <c r="C527" s="536" t="s">
        <v>1304</v>
      </c>
      <c r="D527" s="202">
        <v>2020</v>
      </c>
      <c r="E527" s="79" t="s">
        <v>588</v>
      </c>
      <c r="F527" s="727">
        <f>H527+J527+L527+N527+P527</f>
        <v>200</v>
      </c>
      <c r="G527" s="130">
        <f t="shared" si="61"/>
        <v>0</v>
      </c>
      <c r="H527" s="727"/>
      <c r="I527" s="727"/>
      <c r="J527" s="727"/>
      <c r="K527" s="727"/>
      <c r="L527" s="727">
        <v>200</v>
      </c>
      <c r="M527" s="774">
        <v>0</v>
      </c>
      <c r="N527" s="220"/>
      <c r="O527" s="164"/>
      <c r="P527" s="164"/>
      <c r="Q527" s="164"/>
      <c r="R527" s="79" t="s">
        <v>811</v>
      </c>
      <c r="S527" s="165">
        <v>1</v>
      </c>
      <c r="T527" s="751">
        <v>0</v>
      </c>
      <c r="U527" s="766" t="s">
        <v>1688</v>
      </c>
    </row>
    <row r="528" spans="1:21" ht="180" customHeight="1">
      <c r="A528" s="619"/>
      <c r="B528" s="519">
        <v>28</v>
      </c>
      <c r="C528" s="614" t="s">
        <v>1328</v>
      </c>
      <c r="D528" s="202">
        <v>2020</v>
      </c>
      <c r="E528" s="79" t="s">
        <v>588</v>
      </c>
      <c r="F528" s="727">
        <f>H528+J528+L528+N528+P528</f>
        <v>480</v>
      </c>
      <c r="G528" s="130">
        <f t="shared" si="61"/>
        <v>0</v>
      </c>
      <c r="H528" s="727"/>
      <c r="I528" s="727"/>
      <c r="J528" s="727"/>
      <c r="K528" s="727"/>
      <c r="L528" s="727">
        <v>480</v>
      </c>
      <c r="M528" s="752">
        <v>0</v>
      </c>
      <c r="N528" s="220"/>
      <c r="O528" s="164"/>
      <c r="P528" s="164"/>
      <c r="Q528" s="164"/>
      <c r="R528" s="79" t="s">
        <v>811</v>
      </c>
      <c r="S528" s="165">
        <v>4</v>
      </c>
      <c r="T528" s="751">
        <v>4</v>
      </c>
      <c r="U528" s="766" t="s">
        <v>1670</v>
      </c>
    </row>
    <row r="529" spans="1:21" ht="24" customHeight="1">
      <c r="A529" s="179"/>
      <c r="B529" s="73"/>
      <c r="C529" s="523" t="s">
        <v>171</v>
      </c>
      <c r="D529" s="15"/>
      <c r="E529" s="15"/>
      <c r="F529" s="167">
        <f>H529+J529+L529+N529+P529</f>
        <v>76694.05</v>
      </c>
      <c r="G529" s="167">
        <f>I529+K529+M529+O529+Q529</f>
        <v>59932.265000000007</v>
      </c>
      <c r="H529" s="18">
        <f>SUM(H435:H528)-H499-H472-H480</f>
        <v>0</v>
      </c>
      <c r="I529" s="18">
        <f t="shared" ref="I529:P529" si="63">SUM(I435:I528)-I499-I472-I480</f>
        <v>0</v>
      </c>
      <c r="J529" s="18">
        <f t="shared" si="63"/>
        <v>3363.3</v>
      </c>
      <c r="K529" s="18">
        <f t="shared" si="63"/>
        <v>3171.1</v>
      </c>
      <c r="L529" s="18">
        <f>SUM(L435:L528)-L499-L472-L480</f>
        <v>70477.55</v>
      </c>
      <c r="M529" s="18">
        <f t="shared" si="63"/>
        <v>54145.06500000001</v>
      </c>
      <c r="N529" s="18">
        <f t="shared" si="63"/>
        <v>0</v>
      </c>
      <c r="O529" s="18">
        <f t="shared" si="63"/>
        <v>0</v>
      </c>
      <c r="P529" s="18">
        <f t="shared" si="63"/>
        <v>2853.2000000000003</v>
      </c>
      <c r="Q529" s="18">
        <f t="shared" ref="Q529" si="64">SUM(Q435:Q528)-Q499-Q472-Q480</f>
        <v>2616.1000000000004</v>
      </c>
      <c r="R529" s="73"/>
      <c r="S529" s="166"/>
      <c r="T529" s="566"/>
      <c r="U529" s="765"/>
    </row>
    <row r="530" spans="1:21" ht="18" customHeight="1">
      <c r="A530" s="830" t="s">
        <v>738</v>
      </c>
      <c r="B530" s="831"/>
      <c r="C530" s="831"/>
      <c r="D530" s="831"/>
      <c r="E530" s="831"/>
      <c r="F530" s="831"/>
      <c r="G530" s="831"/>
      <c r="H530" s="831"/>
      <c r="I530" s="831"/>
      <c r="J530" s="831"/>
      <c r="K530" s="831"/>
      <c r="L530" s="831"/>
      <c r="M530" s="831"/>
      <c r="N530" s="831"/>
      <c r="O530" s="831"/>
      <c r="P530" s="831"/>
      <c r="Q530" s="831"/>
      <c r="R530" s="831"/>
      <c r="S530" s="831"/>
      <c r="T530" s="832"/>
      <c r="U530" s="755"/>
    </row>
    <row r="531" spans="1:21" ht="66.75" customHeight="1">
      <c r="A531" s="894" t="s">
        <v>190</v>
      </c>
      <c r="B531" s="20"/>
      <c r="C531" s="175" t="s">
        <v>100</v>
      </c>
      <c r="D531" s="20"/>
      <c r="E531" s="20"/>
      <c r="F531" s="20"/>
      <c r="G531" s="20"/>
      <c r="H531" s="20"/>
      <c r="I531" s="20"/>
      <c r="J531" s="20"/>
      <c r="K531" s="20"/>
      <c r="L531" s="20"/>
      <c r="M531" s="20"/>
      <c r="N531" s="20"/>
      <c r="O531" s="20"/>
      <c r="P531" s="20"/>
      <c r="Q531" s="20"/>
      <c r="R531" s="20"/>
      <c r="S531" s="20"/>
      <c r="T531" s="19"/>
      <c r="U531" s="755"/>
    </row>
    <row r="532" spans="1:21" ht="241.5" customHeight="1">
      <c r="A532" s="900"/>
      <c r="B532" s="253">
        <v>1</v>
      </c>
      <c r="C532" s="19" t="s">
        <v>101</v>
      </c>
      <c r="D532" s="253">
        <v>2020</v>
      </c>
      <c r="E532" s="42" t="s">
        <v>80</v>
      </c>
      <c r="F532" s="731">
        <f>H532+J532+L532+N532+P532</f>
        <v>700</v>
      </c>
      <c r="G532" s="731">
        <f>I532+K532+M532+O532+Q532</f>
        <v>402.5</v>
      </c>
      <c r="H532" s="731"/>
      <c r="I532" s="731"/>
      <c r="J532" s="731"/>
      <c r="K532" s="731"/>
      <c r="L532" s="731">
        <v>700</v>
      </c>
      <c r="M532" s="731">
        <v>402.5</v>
      </c>
      <c r="N532" s="220"/>
      <c r="O532" s="539"/>
      <c r="P532" s="252"/>
      <c r="Q532" s="539"/>
      <c r="R532" s="253" t="s">
        <v>491</v>
      </c>
      <c r="S532" s="253">
        <v>23000</v>
      </c>
      <c r="T532" s="573">
        <v>12000</v>
      </c>
      <c r="U532" s="755" t="s">
        <v>1757</v>
      </c>
    </row>
    <row r="533" spans="1:21" ht="190.5" customHeight="1">
      <c r="A533" s="900"/>
      <c r="B533" s="253">
        <v>2</v>
      </c>
      <c r="C533" s="19" t="s">
        <v>102</v>
      </c>
      <c r="D533" s="253">
        <v>2020</v>
      </c>
      <c r="E533" s="42" t="s">
        <v>80</v>
      </c>
      <c r="F533" s="731">
        <f t="shared" ref="F533:F539" si="65">H533+J533+L533+N533+P533</f>
        <v>100</v>
      </c>
      <c r="G533" s="731">
        <f t="shared" ref="G533:G567" si="66">I533+K533+M533+O533+Q533</f>
        <v>11.6</v>
      </c>
      <c r="H533" s="731"/>
      <c r="I533" s="731"/>
      <c r="J533" s="731"/>
      <c r="K533" s="731"/>
      <c r="L533" s="731">
        <v>100</v>
      </c>
      <c r="M533" s="731">
        <v>11.6</v>
      </c>
      <c r="N533" s="731"/>
      <c r="O533" s="539"/>
      <c r="P533" s="252"/>
      <c r="Q533" s="539"/>
      <c r="R533" s="253" t="s">
        <v>491</v>
      </c>
      <c r="S533" s="253">
        <v>750</v>
      </c>
      <c r="T533" s="573">
        <v>450</v>
      </c>
      <c r="U533" s="755" t="s">
        <v>1470</v>
      </c>
    </row>
    <row r="534" spans="1:21" ht="78.75">
      <c r="A534" s="900"/>
      <c r="B534" s="592">
        <v>3</v>
      </c>
      <c r="C534" s="19" t="s">
        <v>103</v>
      </c>
      <c r="D534" s="592">
        <v>2020</v>
      </c>
      <c r="E534" s="42" t="s">
        <v>80</v>
      </c>
      <c r="F534" s="731">
        <f t="shared" si="65"/>
        <v>300</v>
      </c>
      <c r="G534" s="731">
        <f t="shared" si="66"/>
        <v>0</v>
      </c>
      <c r="H534" s="220"/>
      <c r="I534" s="220"/>
      <c r="J534" s="220"/>
      <c r="K534" s="220"/>
      <c r="L534" s="220"/>
      <c r="M534" s="220"/>
      <c r="N534" s="220"/>
      <c r="O534" s="587"/>
      <c r="P534" s="587">
        <v>300</v>
      </c>
      <c r="Q534" s="587"/>
      <c r="R534" s="592" t="s">
        <v>698</v>
      </c>
      <c r="S534" s="592">
        <v>100</v>
      </c>
      <c r="T534" s="592">
        <v>0</v>
      </c>
      <c r="U534" s="764" t="s">
        <v>1758</v>
      </c>
    </row>
    <row r="535" spans="1:21" ht="81.75" customHeight="1">
      <c r="A535" s="900"/>
      <c r="B535" s="253">
        <v>4</v>
      </c>
      <c r="C535" s="19" t="s">
        <v>757</v>
      </c>
      <c r="D535" s="253">
        <v>2020</v>
      </c>
      <c r="E535" s="42" t="s">
        <v>80</v>
      </c>
      <c r="F535" s="731">
        <f t="shared" si="65"/>
        <v>50</v>
      </c>
      <c r="G535" s="731">
        <f t="shared" si="66"/>
        <v>13.9</v>
      </c>
      <c r="H535" s="731"/>
      <c r="I535" s="731"/>
      <c r="J535" s="731"/>
      <c r="K535" s="731"/>
      <c r="L535" s="731">
        <v>50</v>
      </c>
      <c r="M535" s="731">
        <v>13.9</v>
      </c>
      <c r="N535" s="220"/>
      <c r="O535" s="539"/>
      <c r="P535" s="252"/>
      <c r="Q535" s="539"/>
      <c r="R535" s="253" t="s">
        <v>104</v>
      </c>
      <c r="S535" s="253">
        <v>85</v>
      </c>
      <c r="T535" s="751">
        <v>19</v>
      </c>
      <c r="U535" s="766" t="s">
        <v>1626</v>
      </c>
    </row>
    <row r="536" spans="1:21" ht="97.5" customHeight="1">
      <c r="A536" s="900"/>
      <c r="B536" s="253">
        <v>5</v>
      </c>
      <c r="C536" s="19" t="s">
        <v>662</v>
      </c>
      <c r="D536" s="253">
        <v>2020</v>
      </c>
      <c r="E536" s="42" t="s">
        <v>80</v>
      </c>
      <c r="F536" s="731">
        <f t="shared" si="65"/>
        <v>400</v>
      </c>
      <c r="G536" s="731">
        <f t="shared" si="66"/>
        <v>377.1</v>
      </c>
      <c r="H536" s="731"/>
      <c r="I536" s="731"/>
      <c r="J536" s="731"/>
      <c r="K536" s="731"/>
      <c r="L536" s="731">
        <v>400</v>
      </c>
      <c r="M536" s="731">
        <v>377.1</v>
      </c>
      <c r="N536" s="220"/>
      <c r="O536" s="539"/>
      <c r="P536" s="252"/>
      <c r="Q536" s="539"/>
      <c r="R536" s="253" t="s">
        <v>758</v>
      </c>
      <c r="S536" s="253">
        <v>31</v>
      </c>
      <c r="T536" s="751">
        <v>32</v>
      </c>
      <c r="U536" s="766" t="s">
        <v>1471</v>
      </c>
    </row>
    <row r="537" spans="1:21" ht="79.5" customHeight="1">
      <c r="A537" s="900"/>
      <c r="B537" s="253">
        <v>6</v>
      </c>
      <c r="C537" s="19" t="s">
        <v>105</v>
      </c>
      <c r="D537" s="253">
        <v>2020</v>
      </c>
      <c r="E537" s="42" t="s">
        <v>80</v>
      </c>
      <c r="F537" s="731">
        <f t="shared" si="65"/>
        <v>300</v>
      </c>
      <c r="G537" s="731">
        <f t="shared" si="66"/>
        <v>0</v>
      </c>
      <c r="H537" s="731"/>
      <c r="I537" s="731"/>
      <c r="J537" s="731"/>
      <c r="K537" s="731"/>
      <c r="L537" s="731">
        <v>300</v>
      </c>
      <c r="M537" s="731"/>
      <c r="N537" s="731"/>
      <c r="O537" s="539"/>
      <c r="P537" s="252"/>
      <c r="Q537" s="539"/>
      <c r="R537" s="253" t="s">
        <v>492</v>
      </c>
      <c r="S537" s="253">
        <v>30</v>
      </c>
      <c r="T537" s="573">
        <v>0</v>
      </c>
      <c r="U537" s="755" t="s">
        <v>1688</v>
      </c>
    </row>
    <row r="538" spans="1:21" ht="78.75" customHeight="1">
      <c r="A538" s="900"/>
      <c r="B538" s="253">
        <v>7</v>
      </c>
      <c r="C538" s="43" t="s">
        <v>106</v>
      </c>
      <c r="D538" s="253">
        <v>2020</v>
      </c>
      <c r="E538" s="42" t="s">
        <v>80</v>
      </c>
      <c r="F538" s="731">
        <f t="shared" si="65"/>
        <v>500</v>
      </c>
      <c r="G538" s="731">
        <f t="shared" si="66"/>
        <v>0</v>
      </c>
      <c r="H538" s="731"/>
      <c r="I538" s="731"/>
      <c r="J538" s="731"/>
      <c r="K538" s="731"/>
      <c r="L538" s="731">
        <v>500</v>
      </c>
      <c r="M538" s="731"/>
      <c r="N538" s="731"/>
      <c r="O538" s="539"/>
      <c r="P538" s="252"/>
      <c r="Q538" s="539"/>
      <c r="R538" s="253" t="s">
        <v>107</v>
      </c>
      <c r="S538" s="253">
        <v>2</v>
      </c>
      <c r="T538" s="586">
        <v>0</v>
      </c>
      <c r="U538" s="755" t="s">
        <v>1688</v>
      </c>
    </row>
    <row r="539" spans="1:21" ht="147.75" customHeight="1">
      <c r="A539" s="900"/>
      <c r="B539" s="253">
        <v>8</v>
      </c>
      <c r="C539" s="43" t="s">
        <v>108</v>
      </c>
      <c r="D539" s="253">
        <v>2020</v>
      </c>
      <c r="E539" s="42" t="s">
        <v>80</v>
      </c>
      <c r="F539" s="731">
        <f t="shared" si="65"/>
        <v>35</v>
      </c>
      <c r="G539" s="731">
        <f t="shared" si="66"/>
        <v>0</v>
      </c>
      <c r="H539" s="731"/>
      <c r="I539" s="731"/>
      <c r="J539" s="731"/>
      <c r="K539" s="731"/>
      <c r="L539" s="731">
        <v>35</v>
      </c>
      <c r="M539" s="731"/>
      <c r="N539" s="731"/>
      <c r="O539" s="539"/>
      <c r="P539" s="252"/>
      <c r="Q539" s="539"/>
      <c r="R539" s="253" t="s">
        <v>109</v>
      </c>
      <c r="S539" s="253">
        <v>5</v>
      </c>
      <c r="T539" s="586">
        <v>0</v>
      </c>
      <c r="U539" s="755" t="s">
        <v>1688</v>
      </c>
    </row>
    <row r="540" spans="1:21" ht="15.75">
      <c r="A540" s="900"/>
      <c r="B540" s="253"/>
      <c r="C540" s="108" t="s">
        <v>110</v>
      </c>
      <c r="D540" s="44"/>
      <c r="E540" s="44"/>
      <c r="F540" s="680"/>
      <c r="G540" s="220"/>
      <c r="H540" s="680"/>
      <c r="I540" s="680"/>
      <c r="J540" s="680"/>
      <c r="K540" s="680"/>
      <c r="L540" s="680"/>
      <c r="M540" s="680"/>
      <c r="N540" s="680"/>
      <c r="O540" s="45"/>
      <c r="P540" s="45"/>
      <c r="Q540" s="45"/>
      <c r="R540" s="44"/>
      <c r="S540" s="44"/>
      <c r="T540" s="19"/>
      <c r="U540" s="755"/>
    </row>
    <row r="541" spans="1:21" ht="85.5" customHeight="1">
      <c r="A541" s="900"/>
      <c r="B541" s="253">
        <v>1</v>
      </c>
      <c r="C541" s="43" t="s">
        <v>111</v>
      </c>
      <c r="D541" s="253">
        <v>2020</v>
      </c>
      <c r="E541" s="42" t="s">
        <v>110</v>
      </c>
      <c r="F541" s="731">
        <f>H541+J541+L541+N541+P541</f>
        <v>100</v>
      </c>
      <c r="G541" s="731">
        <f t="shared" si="66"/>
        <v>36.5</v>
      </c>
      <c r="H541" s="731"/>
      <c r="I541" s="731"/>
      <c r="J541" s="731"/>
      <c r="K541" s="731"/>
      <c r="L541" s="731">
        <v>100</v>
      </c>
      <c r="M541" s="731">
        <v>36.5</v>
      </c>
      <c r="N541" s="220"/>
      <c r="O541" s="539"/>
      <c r="P541" s="252"/>
      <c r="Q541" s="539"/>
      <c r="R541" s="253" t="s">
        <v>493</v>
      </c>
      <c r="S541" s="253">
        <v>40</v>
      </c>
      <c r="T541" s="573">
        <v>25</v>
      </c>
      <c r="U541" s="755" t="s">
        <v>1472</v>
      </c>
    </row>
    <row r="542" spans="1:21" ht="78.75">
      <c r="A542" s="900"/>
      <c r="B542" s="253">
        <v>2</v>
      </c>
      <c r="C542" s="43" t="s">
        <v>112</v>
      </c>
      <c r="D542" s="253">
        <v>2020</v>
      </c>
      <c r="E542" s="42" t="s">
        <v>110</v>
      </c>
      <c r="F542" s="731">
        <f t="shared" ref="F542:F545" si="67">H542+J542+L542+N542+P542</f>
        <v>50</v>
      </c>
      <c r="G542" s="731">
        <f t="shared" si="66"/>
        <v>0</v>
      </c>
      <c r="H542" s="731"/>
      <c r="I542" s="731"/>
      <c r="J542" s="731"/>
      <c r="K542" s="731"/>
      <c r="L542" s="731">
        <v>50</v>
      </c>
      <c r="M542" s="731"/>
      <c r="N542" s="220"/>
      <c r="O542" s="539"/>
      <c r="P542" s="252"/>
      <c r="Q542" s="509"/>
      <c r="R542" s="245" t="s">
        <v>759</v>
      </c>
      <c r="S542" s="245">
        <v>1</v>
      </c>
      <c r="T542" s="573">
        <v>0</v>
      </c>
      <c r="U542" s="755"/>
    </row>
    <row r="543" spans="1:21" ht="47.25">
      <c r="A543" s="900"/>
      <c r="B543" s="253">
        <v>3</v>
      </c>
      <c r="C543" s="43" t="s">
        <v>113</v>
      </c>
      <c r="D543" s="253">
        <v>2020</v>
      </c>
      <c r="E543" s="42" t="s">
        <v>110</v>
      </c>
      <c r="F543" s="731">
        <f t="shared" si="67"/>
        <v>150</v>
      </c>
      <c r="G543" s="731">
        <f t="shared" si="66"/>
        <v>0</v>
      </c>
      <c r="H543" s="731"/>
      <c r="I543" s="731"/>
      <c r="J543" s="731"/>
      <c r="K543" s="731"/>
      <c r="L543" s="731">
        <v>150</v>
      </c>
      <c r="M543" s="731"/>
      <c r="N543" s="220"/>
      <c r="O543" s="539"/>
      <c r="P543" s="252"/>
      <c r="Q543" s="509"/>
      <c r="R543" s="245" t="s">
        <v>760</v>
      </c>
      <c r="S543" s="245">
        <v>1</v>
      </c>
      <c r="T543" s="573">
        <v>0</v>
      </c>
      <c r="U543" s="755"/>
    </row>
    <row r="544" spans="1:21" ht="50.25" customHeight="1">
      <c r="A544" s="900"/>
      <c r="B544" s="253">
        <v>4</v>
      </c>
      <c r="C544" s="43" t="s">
        <v>114</v>
      </c>
      <c r="D544" s="253">
        <v>2020</v>
      </c>
      <c r="E544" s="42" t="s">
        <v>110</v>
      </c>
      <c r="F544" s="731">
        <f t="shared" si="67"/>
        <v>25</v>
      </c>
      <c r="G544" s="731">
        <f t="shared" si="66"/>
        <v>0</v>
      </c>
      <c r="H544" s="731"/>
      <c r="I544" s="731"/>
      <c r="J544" s="731"/>
      <c r="K544" s="731"/>
      <c r="L544" s="731">
        <v>25</v>
      </c>
      <c r="M544" s="731"/>
      <c r="N544" s="220"/>
      <c r="O544" s="539"/>
      <c r="P544" s="252"/>
      <c r="Q544" s="509"/>
      <c r="R544" s="245" t="s">
        <v>761</v>
      </c>
      <c r="S544" s="245">
        <v>1</v>
      </c>
      <c r="T544" s="573">
        <v>0</v>
      </c>
      <c r="U544" s="755"/>
    </row>
    <row r="545" spans="1:21" ht="51">
      <c r="A545" s="900"/>
      <c r="B545" s="253">
        <v>5</v>
      </c>
      <c r="C545" s="43" t="s">
        <v>115</v>
      </c>
      <c r="D545" s="253">
        <v>2020</v>
      </c>
      <c r="E545" s="42" t="s">
        <v>110</v>
      </c>
      <c r="F545" s="731">
        <f t="shared" si="67"/>
        <v>300</v>
      </c>
      <c r="G545" s="731">
        <f t="shared" si="66"/>
        <v>0</v>
      </c>
      <c r="H545" s="731"/>
      <c r="I545" s="731"/>
      <c r="J545" s="731"/>
      <c r="K545" s="731"/>
      <c r="L545" s="731">
        <v>300</v>
      </c>
      <c r="M545" s="731"/>
      <c r="N545" s="220"/>
      <c r="O545" s="539"/>
      <c r="P545" s="252"/>
      <c r="Q545" s="509"/>
      <c r="R545" s="264" t="s">
        <v>494</v>
      </c>
      <c r="S545" s="245">
        <v>200</v>
      </c>
      <c r="T545" s="573">
        <v>0</v>
      </c>
      <c r="U545" s="755"/>
    </row>
    <row r="546" spans="1:21" ht="15.75">
      <c r="A546" s="900"/>
      <c r="B546" s="253"/>
      <c r="C546" s="174" t="s">
        <v>116</v>
      </c>
      <c r="D546" s="253"/>
      <c r="E546" s="42"/>
      <c r="F546" s="681"/>
      <c r="G546" s="220"/>
      <c r="H546" s="680"/>
      <c r="I546" s="680"/>
      <c r="J546" s="680"/>
      <c r="K546" s="680"/>
      <c r="L546" s="680"/>
      <c r="M546" s="680"/>
      <c r="N546" s="680"/>
      <c r="O546" s="45"/>
      <c r="P546" s="45"/>
      <c r="Q546" s="45"/>
      <c r="R546" s="19"/>
      <c r="S546" s="253"/>
      <c r="T546" s="19"/>
      <c r="U546" s="764"/>
    </row>
    <row r="547" spans="1:21" ht="83.25" customHeight="1">
      <c r="A547" s="900"/>
      <c r="B547" s="592">
        <v>1</v>
      </c>
      <c r="C547" s="43" t="s">
        <v>117</v>
      </c>
      <c r="D547" s="592">
        <v>2020</v>
      </c>
      <c r="E547" s="42" t="s">
        <v>116</v>
      </c>
      <c r="F547" s="731">
        <f>H547+J547+L547+N547+P547</f>
        <v>75</v>
      </c>
      <c r="G547" s="731">
        <f t="shared" si="66"/>
        <v>6.11</v>
      </c>
      <c r="H547" s="731"/>
      <c r="I547" s="731"/>
      <c r="J547" s="731"/>
      <c r="K547" s="731"/>
      <c r="L547" s="731">
        <v>75</v>
      </c>
      <c r="M547" s="731">
        <v>6.11</v>
      </c>
      <c r="N547" s="220"/>
      <c r="O547" s="587"/>
      <c r="P547" s="587"/>
      <c r="Q547" s="587"/>
      <c r="R547" s="592" t="s">
        <v>762</v>
      </c>
      <c r="S547" s="592">
        <v>25</v>
      </c>
      <c r="T547" s="751">
        <v>10</v>
      </c>
      <c r="U547" s="766" t="s">
        <v>1627</v>
      </c>
    </row>
    <row r="548" spans="1:21" ht="50.25" customHeight="1">
      <c r="A548" s="900"/>
      <c r="B548" s="366">
        <v>2</v>
      </c>
      <c r="C548" s="43" t="s">
        <v>115</v>
      </c>
      <c r="D548" s="366">
        <v>2020</v>
      </c>
      <c r="E548" s="42" t="s">
        <v>116</v>
      </c>
      <c r="F548" s="731">
        <f t="shared" ref="F548:F549" si="68">H548+J548+L548+N548+P548</f>
        <v>200</v>
      </c>
      <c r="G548" s="731">
        <f t="shared" si="66"/>
        <v>1.9</v>
      </c>
      <c r="H548" s="731"/>
      <c r="I548" s="731"/>
      <c r="J548" s="731"/>
      <c r="K548" s="731"/>
      <c r="L548" s="731">
        <v>200</v>
      </c>
      <c r="M548" s="731">
        <v>1.9</v>
      </c>
      <c r="N548" s="220"/>
      <c r="O548" s="539"/>
      <c r="P548" s="365"/>
      <c r="Q548" s="539"/>
      <c r="R548" s="204" t="s">
        <v>494</v>
      </c>
      <c r="S548" s="366">
        <v>150</v>
      </c>
      <c r="T548" s="751">
        <v>6</v>
      </c>
      <c r="U548" s="766" t="s">
        <v>1473</v>
      </c>
    </row>
    <row r="549" spans="1:21" ht="79.5" customHeight="1">
      <c r="A549" s="900"/>
      <c r="B549" s="253">
        <v>3</v>
      </c>
      <c r="C549" s="43" t="s">
        <v>118</v>
      </c>
      <c r="D549" s="253">
        <v>2020</v>
      </c>
      <c r="E549" s="42" t="s">
        <v>116</v>
      </c>
      <c r="F549" s="731">
        <f t="shared" si="68"/>
        <v>250</v>
      </c>
      <c r="G549" s="731">
        <f t="shared" si="66"/>
        <v>210.9</v>
      </c>
      <c r="H549" s="731"/>
      <c r="I549" s="731"/>
      <c r="J549" s="731"/>
      <c r="K549" s="731"/>
      <c r="L549" s="731">
        <v>250</v>
      </c>
      <c r="M549" s="731">
        <v>210.9</v>
      </c>
      <c r="N549" s="220"/>
      <c r="O549" s="539"/>
      <c r="P549" s="252"/>
      <c r="Q549" s="539"/>
      <c r="R549" s="253" t="s">
        <v>714</v>
      </c>
      <c r="S549" s="253">
        <v>260</v>
      </c>
      <c r="T549" s="751">
        <v>260</v>
      </c>
      <c r="U549" s="771" t="s">
        <v>1474</v>
      </c>
    </row>
    <row r="550" spans="1:21" ht="47.25">
      <c r="A550" s="900"/>
      <c r="B550" s="253"/>
      <c r="C550" s="174" t="s">
        <v>119</v>
      </c>
      <c r="D550" s="253"/>
      <c r="E550" s="42"/>
      <c r="F550" s="680"/>
      <c r="G550" s="220"/>
      <c r="H550" s="680"/>
      <c r="I550" s="680"/>
      <c r="J550" s="680"/>
      <c r="K550" s="680"/>
      <c r="L550" s="680"/>
      <c r="M550" s="680"/>
      <c r="N550" s="680"/>
      <c r="O550" s="45"/>
      <c r="P550" s="45"/>
      <c r="Q550" s="45"/>
      <c r="R550" s="19"/>
      <c r="S550" s="253"/>
      <c r="T550" s="573"/>
      <c r="U550" s="765"/>
    </row>
    <row r="551" spans="1:21" ht="259.5" customHeight="1">
      <c r="A551" s="900"/>
      <c r="B551" s="253">
        <v>1</v>
      </c>
      <c r="C551" s="43" t="s">
        <v>699</v>
      </c>
      <c r="D551" s="253">
        <v>2020</v>
      </c>
      <c r="E551" s="42" t="s">
        <v>700</v>
      </c>
      <c r="F551" s="731">
        <f>H551+J551+L551+N551+P551</f>
        <v>100</v>
      </c>
      <c r="G551" s="731">
        <f t="shared" si="66"/>
        <v>39.94</v>
      </c>
      <c r="H551" s="731"/>
      <c r="I551" s="731"/>
      <c r="J551" s="731"/>
      <c r="K551" s="731"/>
      <c r="L551" s="731">
        <v>100</v>
      </c>
      <c r="M551" s="731">
        <v>39.94</v>
      </c>
      <c r="N551" s="220"/>
      <c r="O551" s="539"/>
      <c r="P551" s="252"/>
      <c r="Q551" s="539"/>
      <c r="R551" s="253" t="s">
        <v>120</v>
      </c>
      <c r="S551" s="253">
        <v>75</v>
      </c>
      <c r="T551" s="573">
        <v>35</v>
      </c>
      <c r="U551" s="764" t="s">
        <v>1671</v>
      </c>
    </row>
    <row r="552" spans="1:21" ht="112.5" customHeight="1">
      <c r="A552" s="900"/>
      <c r="B552" s="253">
        <v>2</v>
      </c>
      <c r="C552" s="43" t="s">
        <v>121</v>
      </c>
      <c r="D552" s="253">
        <v>2020</v>
      </c>
      <c r="E552" s="265" t="s">
        <v>700</v>
      </c>
      <c r="F552" s="731">
        <f>H552+J552+L552+N552+P552</f>
        <v>150</v>
      </c>
      <c r="G552" s="731">
        <f t="shared" si="66"/>
        <v>36.700000000000003</v>
      </c>
      <c r="H552" s="731"/>
      <c r="I552" s="731"/>
      <c r="J552" s="731"/>
      <c r="K552" s="731"/>
      <c r="L552" s="731">
        <v>150</v>
      </c>
      <c r="M552" s="731">
        <v>36.700000000000003</v>
      </c>
      <c r="N552" s="220"/>
      <c r="O552" s="539"/>
      <c r="P552" s="252"/>
      <c r="Q552" s="539"/>
      <c r="R552" s="253" t="s">
        <v>763</v>
      </c>
      <c r="S552" s="253">
        <v>40</v>
      </c>
      <c r="T552" s="792">
        <v>10</v>
      </c>
      <c r="U552" s="766" t="s">
        <v>1475</v>
      </c>
    </row>
    <row r="553" spans="1:21" ht="117" customHeight="1">
      <c r="A553" s="900"/>
      <c r="B553" s="253">
        <v>3</v>
      </c>
      <c r="C553" s="43" t="s">
        <v>115</v>
      </c>
      <c r="D553" s="253">
        <v>2020</v>
      </c>
      <c r="E553" s="265" t="s">
        <v>701</v>
      </c>
      <c r="F553" s="731">
        <f>H553+J553+L553+N553+P553</f>
        <v>120</v>
      </c>
      <c r="G553" s="731">
        <f t="shared" si="66"/>
        <v>2.9</v>
      </c>
      <c r="H553" s="731"/>
      <c r="I553" s="731"/>
      <c r="J553" s="731"/>
      <c r="K553" s="731"/>
      <c r="L553" s="731">
        <v>120</v>
      </c>
      <c r="M553" s="731">
        <v>2.9</v>
      </c>
      <c r="N553" s="220"/>
      <c r="O553" s="539"/>
      <c r="P553" s="252"/>
      <c r="Q553" s="539"/>
      <c r="R553" s="253" t="s">
        <v>495</v>
      </c>
      <c r="S553" s="253">
        <v>200</v>
      </c>
      <c r="T553" s="792">
        <v>15</v>
      </c>
      <c r="U553" s="766" t="s">
        <v>1628</v>
      </c>
    </row>
    <row r="554" spans="1:21" ht="33" customHeight="1">
      <c r="A554" s="900"/>
      <c r="B554" s="253"/>
      <c r="C554" s="174" t="s">
        <v>122</v>
      </c>
      <c r="D554" s="253"/>
      <c r="E554" s="42"/>
      <c r="F554" s="680"/>
      <c r="G554" s="220"/>
      <c r="H554" s="680"/>
      <c r="I554" s="680"/>
      <c r="J554" s="680"/>
      <c r="K554" s="680"/>
      <c r="L554" s="680"/>
      <c r="M554" s="680"/>
      <c r="N554" s="680"/>
      <c r="O554" s="45"/>
      <c r="P554" s="45"/>
      <c r="Q554" s="45"/>
      <c r="R554" s="19"/>
      <c r="S554" s="253"/>
      <c r="T554" s="573"/>
      <c r="U554" s="765"/>
    </row>
    <row r="555" spans="1:21" ht="85.5" customHeight="1">
      <c r="A555" s="900"/>
      <c r="B555" s="253">
        <v>1</v>
      </c>
      <c r="C555" s="43" t="s">
        <v>1208</v>
      </c>
      <c r="D555" s="253">
        <v>2020</v>
      </c>
      <c r="E555" s="42" t="s">
        <v>122</v>
      </c>
      <c r="F555" s="731">
        <f>H555+J555+L555+N555+P555</f>
        <v>300</v>
      </c>
      <c r="G555" s="731">
        <f t="shared" si="66"/>
        <v>243.572</v>
      </c>
      <c r="H555" s="731"/>
      <c r="I555" s="731"/>
      <c r="J555" s="731"/>
      <c r="K555" s="731"/>
      <c r="L555" s="731">
        <v>300</v>
      </c>
      <c r="M555" s="731">
        <v>234.072</v>
      </c>
      <c r="N555" s="220"/>
      <c r="O555" s="539"/>
      <c r="P555" s="252"/>
      <c r="Q555" s="539">
        <v>9.5</v>
      </c>
      <c r="R555" s="253" t="s">
        <v>764</v>
      </c>
      <c r="S555" s="253">
        <v>20</v>
      </c>
      <c r="T555" s="573">
        <v>24</v>
      </c>
      <c r="U555" s="755" t="s">
        <v>1629</v>
      </c>
    </row>
    <row r="556" spans="1:21" ht="56.25" customHeight="1">
      <c r="A556" s="900"/>
      <c r="B556" s="366">
        <v>2</v>
      </c>
      <c r="C556" s="43" t="s">
        <v>123</v>
      </c>
      <c r="D556" s="366">
        <v>2020</v>
      </c>
      <c r="E556" s="265" t="s">
        <v>122</v>
      </c>
      <c r="F556" s="731">
        <f>H556+J556+L556+N556+P556</f>
        <v>25</v>
      </c>
      <c r="G556" s="731">
        <f t="shared" si="66"/>
        <v>13.1</v>
      </c>
      <c r="H556" s="731"/>
      <c r="I556" s="731"/>
      <c r="J556" s="731"/>
      <c r="K556" s="731"/>
      <c r="L556" s="731">
        <v>25</v>
      </c>
      <c r="M556" s="220"/>
      <c r="N556" s="220"/>
      <c r="O556" s="539"/>
      <c r="P556" s="365"/>
      <c r="Q556" s="539">
        <v>13.1</v>
      </c>
      <c r="R556" s="366" t="s">
        <v>765</v>
      </c>
      <c r="S556" s="366">
        <v>1</v>
      </c>
      <c r="T556" s="573">
        <v>1</v>
      </c>
      <c r="U556" s="755"/>
    </row>
    <row r="557" spans="1:21" ht="63.75">
      <c r="A557" s="900"/>
      <c r="B557" s="253">
        <v>3</v>
      </c>
      <c r="C557" s="43" t="s">
        <v>124</v>
      </c>
      <c r="D557" s="253">
        <v>2020</v>
      </c>
      <c r="E557" s="265" t="s">
        <v>122</v>
      </c>
      <c r="F557" s="731">
        <f t="shared" ref="F557" si="69">H557+J557+L557+N557+P557</f>
        <v>250</v>
      </c>
      <c r="G557" s="731">
        <f t="shared" si="66"/>
        <v>0</v>
      </c>
      <c r="H557" s="731"/>
      <c r="I557" s="731"/>
      <c r="J557" s="731"/>
      <c r="K557" s="731"/>
      <c r="L557" s="731">
        <v>250</v>
      </c>
      <c r="M557" s="220"/>
      <c r="N557" s="220"/>
      <c r="O557" s="539"/>
      <c r="P557" s="252"/>
      <c r="Q557" s="539"/>
      <c r="R557" s="204" t="s">
        <v>496</v>
      </c>
      <c r="S557" s="253">
        <v>15</v>
      </c>
      <c r="T557" s="573">
        <v>0</v>
      </c>
      <c r="U557" s="755"/>
    </row>
    <row r="558" spans="1:21" ht="63">
      <c r="A558" s="900"/>
      <c r="B558" s="253"/>
      <c r="C558" s="174" t="s">
        <v>125</v>
      </c>
      <c r="D558" s="253"/>
      <c r="E558" s="42"/>
      <c r="F558" s="680"/>
      <c r="G558" s="220"/>
      <c r="H558" s="680"/>
      <c r="I558" s="680"/>
      <c r="J558" s="680"/>
      <c r="K558" s="680"/>
      <c r="L558" s="680"/>
      <c r="M558" s="680"/>
      <c r="N558" s="680"/>
      <c r="O558" s="45"/>
      <c r="P558" s="45"/>
      <c r="Q558" s="45"/>
      <c r="R558" s="19"/>
      <c r="S558" s="253"/>
      <c r="T558" s="19"/>
      <c r="U558" s="764"/>
    </row>
    <row r="559" spans="1:21" ht="177" customHeight="1">
      <c r="A559" s="900"/>
      <c r="B559" s="253">
        <v>1</v>
      </c>
      <c r="C559" s="43" t="s">
        <v>663</v>
      </c>
      <c r="D559" s="253">
        <v>2020</v>
      </c>
      <c r="E559" s="42" t="s">
        <v>126</v>
      </c>
      <c r="F559" s="731">
        <f>H559+J559+L559+N559+P559</f>
        <v>350</v>
      </c>
      <c r="G559" s="731">
        <f t="shared" si="66"/>
        <v>118.3</v>
      </c>
      <c r="H559" s="731"/>
      <c r="I559" s="731"/>
      <c r="J559" s="731"/>
      <c r="K559" s="731"/>
      <c r="L559" s="731">
        <v>350</v>
      </c>
      <c r="M559" s="731">
        <v>118.3</v>
      </c>
      <c r="N559" s="220"/>
      <c r="O559" s="539"/>
      <c r="P559" s="252"/>
      <c r="Q559" s="539"/>
      <c r="R559" s="253" t="s">
        <v>762</v>
      </c>
      <c r="S559" s="253">
        <v>75</v>
      </c>
      <c r="T559" s="751">
        <v>25</v>
      </c>
      <c r="U559" s="766" t="s">
        <v>1630</v>
      </c>
    </row>
    <row r="560" spans="1:21" ht="115.5" customHeight="1">
      <c r="A560" s="900"/>
      <c r="B560" s="253">
        <v>2</v>
      </c>
      <c r="C560" s="43" t="s">
        <v>127</v>
      </c>
      <c r="D560" s="253">
        <v>2020</v>
      </c>
      <c r="E560" s="265" t="s">
        <v>126</v>
      </c>
      <c r="F560" s="731">
        <f>H560+J560+L560+N560+P560</f>
        <v>100</v>
      </c>
      <c r="G560" s="731">
        <f t="shared" si="66"/>
        <v>96.1</v>
      </c>
      <c r="H560" s="731"/>
      <c r="I560" s="731"/>
      <c r="J560" s="731"/>
      <c r="K560" s="731"/>
      <c r="L560" s="731">
        <v>100</v>
      </c>
      <c r="M560" s="731">
        <v>53</v>
      </c>
      <c r="N560" s="220"/>
      <c r="O560" s="539"/>
      <c r="P560" s="252"/>
      <c r="Q560" s="509">
        <v>43.1</v>
      </c>
      <c r="R560" s="245" t="s">
        <v>497</v>
      </c>
      <c r="S560" s="245">
        <v>75</v>
      </c>
      <c r="T560" s="751">
        <v>109</v>
      </c>
      <c r="U560" s="766" t="s">
        <v>1631</v>
      </c>
    </row>
    <row r="561" spans="1:21" ht="20.25" customHeight="1">
      <c r="A561" s="900"/>
      <c r="B561" s="253"/>
      <c r="C561" s="175" t="s">
        <v>128</v>
      </c>
      <c r="D561" s="253"/>
      <c r="E561" s="42"/>
      <c r="F561" s="220"/>
      <c r="G561" s="220"/>
      <c r="H561" s="220"/>
      <c r="I561" s="220"/>
      <c r="J561" s="220"/>
      <c r="K561" s="220"/>
      <c r="L561" s="220"/>
      <c r="M561" s="220"/>
      <c r="N561" s="220"/>
      <c r="O561" s="539"/>
      <c r="P561" s="252"/>
      <c r="Q561" s="509"/>
      <c r="R561" s="245"/>
      <c r="S561" s="245"/>
      <c r="T561" s="19"/>
      <c r="U561" s="765"/>
    </row>
    <row r="562" spans="1:21" ht="146.25" customHeight="1">
      <c r="A562" s="900"/>
      <c r="B562" s="253">
        <v>1</v>
      </c>
      <c r="C562" s="19" t="s">
        <v>805</v>
      </c>
      <c r="D562" s="253">
        <v>2020</v>
      </c>
      <c r="E562" s="204" t="s">
        <v>129</v>
      </c>
      <c r="F562" s="731">
        <f>H562+J562+L562+N562+P562</f>
        <v>100</v>
      </c>
      <c r="G562" s="731">
        <f t="shared" si="66"/>
        <v>0</v>
      </c>
      <c r="H562" s="731"/>
      <c r="I562" s="731"/>
      <c r="J562" s="731"/>
      <c r="K562" s="731"/>
      <c r="L562" s="731">
        <v>100</v>
      </c>
      <c r="M562" s="220"/>
      <c r="N562" s="220"/>
      <c r="O562" s="539"/>
      <c r="P562" s="252"/>
      <c r="Q562" s="509"/>
      <c r="R562" s="245" t="s">
        <v>130</v>
      </c>
      <c r="S562" s="245" t="s">
        <v>131</v>
      </c>
      <c r="T562" s="575">
        <v>0</v>
      </c>
      <c r="U562" s="755"/>
    </row>
    <row r="563" spans="1:21" ht="147" customHeight="1">
      <c r="A563" s="900"/>
      <c r="B563" s="366">
        <v>2</v>
      </c>
      <c r="C563" s="19" t="s">
        <v>815</v>
      </c>
      <c r="D563" s="366">
        <v>2020</v>
      </c>
      <c r="E563" s="204" t="s">
        <v>129</v>
      </c>
      <c r="F563" s="731">
        <f>H563+J563+L563+N563+P563</f>
        <v>100</v>
      </c>
      <c r="G563" s="731">
        <f t="shared" si="66"/>
        <v>0</v>
      </c>
      <c r="H563" s="731"/>
      <c r="I563" s="731"/>
      <c r="J563" s="731"/>
      <c r="K563" s="731"/>
      <c r="L563" s="731">
        <v>100</v>
      </c>
      <c r="M563" s="220"/>
      <c r="N563" s="220"/>
      <c r="O563" s="539"/>
      <c r="P563" s="365"/>
      <c r="Q563" s="539"/>
      <c r="R563" s="366" t="s">
        <v>130</v>
      </c>
      <c r="S563" s="366" t="s">
        <v>131</v>
      </c>
      <c r="T563" s="575">
        <v>0</v>
      </c>
      <c r="U563" s="755"/>
    </row>
    <row r="564" spans="1:21" ht="104.25" customHeight="1">
      <c r="A564" s="900"/>
      <c r="B564" s="253">
        <v>3</v>
      </c>
      <c r="C564" s="19" t="s">
        <v>446</v>
      </c>
      <c r="D564" s="253">
        <v>2020</v>
      </c>
      <c r="E564" s="204" t="s">
        <v>447</v>
      </c>
      <c r="F564" s="731">
        <f t="shared" ref="F564:F566" si="70">H564+J564+L564+N564+P564</f>
        <v>2315.893</v>
      </c>
      <c r="G564" s="731">
        <f t="shared" si="66"/>
        <v>0</v>
      </c>
      <c r="H564" s="731"/>
      <c r="I564" s="731"/>
      <c r="J564" s="731"/>
      <c r="K564" s="731"/>
      <c r="L564" s="731"/>
      <c r="M564" s="220"/>
      <c r="N564" s="220"/>
      <c r="O564" s="539"/>
      <c r="P564" s="252">
        <v>2315.893</v>
      </c>
      <c r="Q564" s="539"/>
      <c r="R564" s="253" t="s">
        <v>766</v>
      </c>
      <c r="S564" s="245">
        <v>1</v>
      </c>
      <c r="T564" s="575">
        <v>0</v>
      </c>
      <c r="U564" s="755"/>
    </row>
    <row r="565" spans="1:21" ht="105" customHeight="1">
      <c r="A565" s="900"/>
      <c r="B565" s="592">
        <v>4</v>
      </c>
      <c r="C565" s="19" t="s">
        <v>448</v>
      </c>
      <c r="D565" s="592">
        <v>2020</v>
      </c>
      <c r="E565" s="204" t="s">
        <v>447</v>
      </c>
      <c r="F565" s="731">
        <f t="shared" si="70"/>
        <v>80000</v>
      </c>
      <c r="G565" s="731">
        <f t="shared" si="66"/>
        <v>0</v>
      </c>
      <c r="H565" s="731"/>
      <c r="I565" s="731"/>
      <c r="J565" s="731"/>
      <c r="K565" s="731"/>
      <c r="L565" s="731"/>
      <c r="M565" s="220"/>
      <c r="N565" s="220"/>
      <c r="O565" s="587"/>
      <c r="P565" s="587">
        <v>80000</v>
      </c>
      <c r="Q565" s="587"/>
      <c r="R565" s="592" t="s">
        <v>498</v>
      </c>
      <c r="S565" s="592">
        <v>1</v>
      </c>
      <c r="T565" s="592">
        <v>0</v>
      </c>
      <c r="U565" s="755"/>
    </row>
    <row r="566" spans="1:21" ht="105" customHeight="1">
      <c r="A566" s="900"/>
      <c r="B566" s="253">
        <v>5</v>
      </c>
      <c r="C566" s="19" t="s">
        <v>664</v>
      </c>
      <c r="D566" s="253">
        <v>2020</v>
      </c>
      <c r="E566" s="204" t="s">
        <v>702</v>
      </c>
      <c r="F566" s="731">
        <f t="shared" si="70"/>
        <v>1700</v>
      </c>
      <c r="G566" s="731">
        <f t="shared" si="66"/>
        <v>0</v>
      </c>
      <c r="H566" s="731"/>
      <c r="I566" s="731"/>
      <c r="J566" s="731"/>
      <c r="K566" s="731"/>
      <c r="L566" s="731">
        <v>1700</v>
      </c>
      <c r="M566" s="220"/>
      <c r="N566" s="220"/>
      <c r="O566" s="539"/>
      <c r="P566" s="252"/>
      <c r="Q566" s="539"/>
      <c r="R566" s="253" t="s">
        <v>767</v>
      </c>
      <c r="S566" s="245">
        <v>1</v>
      </c>
      <c r="T566" s="575">
        <v>0</v>
      </c>
      <c r="U566" s="755"/>
    </row>
    <row r="567" spans="1:21" ht="144.75" customHeight="1">
      <c r="A567" s="900"/>
      <c r="B567" s="253">
        <v>6</v>
      </c>
      <c r="C567" s="19" t="s">
        <v>969</v>
      </c>
      <c r="D567" s="253">
        <v>2020</v>
      </c>
      <c r="E567" s="204" t="s">
        <v>970</v>
      </c>
      <c r="F567" s="731">
        <f>H567+J567+L567+N567+P567</f>
        <v>121</v>
      </c>
      <c r="G567" s="731">
        <f t="shared" si="66"/>
        <v>0</v>
      </c>
      <c r="H567" s="731"/>
      <c r="I567" s="731"/>
      <c r="J567" s="731"/>
      <c r="K567" s="731"/>
      <c r="L567" s="731">
        <v>121</v>
      </c>
      <c r="M567" s="220"/>
      <c r="N567" s="220"/>
      <c r="O567" s="539"/>
      <c r="P567" s="252"/>
      <c r="Q567" s="539"/>
      <c r="R567" s="253" t="s">
        <v>971</v>
      </c>
      <c r="S567" s="245" t="s">
        <v>972</v>
      </c>
      <c r="T567" s="575">
        <v>0</v>
      </c>
      <c r="U567" s="755"/>
    </row>
    <row r="568" spans="1:21" ht="181.5" customHeight="1">
      <c r="A568" s="896"/>
      <c r="B568" s="446">
        <v>7</v>
      </c>
      <c r="C568" s="19" t="s">
        <v>1147</v>
      </c>
      <c r="D568" s="446">
        <v>2020</v>
      </c>
      <c r="E568" s="204" t="s">
        <v>1145</v>
      </c>
      <c r="F568" s="731">
        <f>H568+J568+L568+N568+P568</f>
        <v>467</v>
      </c>
      <c r="G568" s="731">
        <f>I568+K568+M568+O568+Q568</f>
        <v>228.5</v>
      </c>
      <c r="H568" s="731"/>
      <c r="I568" s="731"/>
      <c r="J568" s="731"/>
      <c r="K568" s="731"/>
      <c r="L568" s="731">
        <v>467</v>
      </c>
      <c r="M568" s="731">
        <v>228.5</v>
      </c>
      <c r="N568" s="220"/>
      <c r="O568" s="539"/>
      <c r="P568" s="445"/>
      <c r="Q568" s="539"/>
      <c r="R568" s="446" t="s">
        <v>1146</v>
      </c>
      <c r="S568" s="447">
        <v>3.6</v>
      </c>
      <c r="T568" s="573">
        <v>3.6</v>
      </c>
      <c r="U568" s="755" t="s">
        <v>1632</v>
      </c>
    </row>
    <row r="569" spans="1:21" ht="15.75">
      <c r="A569" s="19"/>
      <c r="B569" s="253"/>
      <c r="C569" s="16" t="s">
        <v>172</v>
      </c>
      <c r="D569" s="253"/>
      <c r="E569" s="19"/>
      <c r="F569" s="18">
        <f>H569+J569+L569+N569+P569</f>
        <v>89733.892999999996</v>
      </c>
      <c r="G569" s="18">
        <f>I569+K569+M569+O569+Q569</f>
        <v>1839.6220000000003</v>
      </c>
      <c r="H569" s="18">
        <f>SUM(H531:H568)</f>
        <v>0</v>
      </c>
      <c r="I569" s="18">
        <f t="shared" ref="I569:P569" si="71">SUM(I531:I568)</f>
        <v>0</v>
      </c>
      <c r="J569" s="18">
        <f t="shared" si="71"/>
        <v>0</v>
      </c>
      <c r="K569" s="18">
        <f t="shared" si="71"/>
        <v>0</v>
      </c>
      <c r="L569" s="18">
        <f>SUM(L531:L568)</f>
        <v>7118</v>
      </c>
      <c r="M569" s="18">
        <f t="shared" si="71"/>
        <v>1773.9220000000003</v>
      </c>
      <c r="N569" s="18">
        <f t="shared" si="71"/>
        <v>0</v>
      </c>
      <c r="O569" s="18">
        <f t="shared" si="71"/>
        <v>0</v>
      </c>
      <c r="P569" s="18">
        <f t="shared" si="71"/>
        <v>82615.892999999996</v>
      </c>
      <c r="Q569" s="18">
        <f>SUM(Q531:Q568)</f>
        <v>65.7</v>
      </c>
      <c r="R569" s="21"/>
      <c r="S569" s="21"/>
      <c r="T569" s="19"/>
      <c r="U569" s="761"/>
    </row>
    <row r="570" spans="1:21" ht="15.75">
      <c r="A570" s="830" t="s">
        <v>739</v>
      </c>
      <c r="B570" s="831"/>
      <c r="C570" s="831"/>
      <c r="D570" s="831"/>
      <c r="E570" s="831"/>
      <c r="F570" s="831"/>
      <c r="G570" s="831"/>
      <c r="H570" s="831"/>
      <c r="I570" s="831"/>
      <c r="J570" s="831"/>
      <c r="K570" s="831"/>
      <c r="L570" s="831"/>
      <c r="M570" s="831"/>
      <c r="N570" s="831"/>
      <c r="O570" s="831"/>
      <c r="P570" s="831"/>
      <c r="Q570" s="831"/>
      <c r="R570" s="831"/>
      <c r="S570" s="831"/>
      <c r="T570" s="832"/>
      <c r="U570" s="755"/>
    </row>
    <row r="571" spans="1:21" ht="47.25">
      <c r="A571" s="843" t="s">
        <v>174</v>
      </c>
      <c r="B571" s="246">
        <v>1</v>
      </c>
      <c r="C571" s="254" t="s">
        <v>782</v>
      </c>
      <c r="D571" s="255">
        <v>2020</v>
      </c>
      <c r="E571" s="255" t="s">
        <v>175</v>
      </c>
      <c r="F571" s="31">
        <f>H571+J571+L571+N571+P571</f>
        <v>200</v>
      </c>
      <c r="G571" s="31">
        <f>I571+K571+M571+O571+Q571</f>
        <v>0</v>
      </c>
      <c r="H571" s="31"/>
      <c r="I571" s="31"/>
      <c r="J571" s="31"/>
      <c r="K571" s="31"/>
      <c r="L571" s="31"/>
      <c r="M571" s="31"/>
      <c r="N571" s="31"/>
      <c r="O571" s="31"/>
      <c r="P571" s="31">
        <v>200</v>
      </c>
      <c r="Q571" s="31"/>
      <c r="R571" s="255" t="s">
        <v>176</v>
      </c>
      <c r="S571" s="255">
        <v>67</v>
      </c>
      <c r="T571" s="576">
        <v>0</v>
      </c>
      <c r="U571" s="755" t="s">
        <v>1688</v>
      </c>
    </row>
    <row r="572" spans="1:21" ht="161.25" customHeight="1">
      <c r="A572" s="810"/>
      <c r="B572" s="246">
        <v>2</v>
      </c>
      <c r="C572" s="254" t="s">
        <v>177</v>
      </c>
      <c r="D572" s="255">
        <v>2020</v>
      </c>
      <c r="E572" s="255" t="s">
        <v>178</v>
      </c>
      <c r="F572" s="31">
        <f t="shared" ref="F572:F604" si="72">H572+J572+L572+N572+P572</f>
        <v>300</v>
      </c>
      <c r="G572" s="31">
        <f t="shared" ref="G572:G605" si="73">I572+K572+M572+O572+Q572</f>
        <v>49.539000000000001</v>
      </c>
      <c r="H572" s="31"/>
      <c r="I572" s="31"/>
      <c r="J572" s="31"/>
      <c r="K572" s="31"/>
      <c r="L572" s="31">
        <v>300</v>
      </c>
      <c r="M572" s="773">
        <v>49.539000000000001</v>
      </c>
      <c r="N572" s="31"/>
      <c r="O572" s="31"/>
      <c r="P572" s="31"/>
      <c r="Q572" s="31"/>
      <c r="R572" s="255" t="s">
        <v>499</v>
      </c>
      <c r="S572" s="255">
        <v>4</v>
      </c>
      <c r="T572" s="576">
        <v>1</v>
      </c>
      <c r="U572" s="755" t="s">
        <v>1759</v>
      </c>
    </row>
    <row r="573" spans="1:21" ht="114.75">
      <c r="A573" s="901"/>
      <c r="B573" s="368">
        <v>1</v>
      </c>
      <c r="C573" s="367" t="s">
        <v>1071</v>
      </c>
      <c r="D573" s="368">
        <v>2020</v>
      </c>
      <c r="E573" s="368" t="s">
        <v>175</v>
      </c>
      <c r="F573" s="31">
        <f t="shared" si="72"/>
        <v>100</v>
      </c>
      <c r="G573" s="31">
        <f t="shared" si="73"/>
        <v>100</v>
      </c>
      <c r="H573" s="31"/>
      <c r="I573" s="31"/>
      <c r="J573" s="31"/>
      <c r="K573" s="31"/>
      <c r="L573" s="31">
        <v>100</v>
      </c>
      <c r="M573" s="31">
        <v>100</v>
      </c>
      <c r="N573" s="636"/>
      <c r="O573" s="636"/>
      <c r="P573" s="636"/>
      <c r="Q573" s="31"/>
      <c r="R573" s="368" t="s">
        <v>500</v>
      </c>
      <c r="S573" s="368">
        <v>12</v>
      </c>
      <c r="T573" s="576">
        <v>12</v>
      </c>
      <c r="U573" s="755" t="s">
        <v>1476</v>
      </c>
    </row>
    <row r="574" spans="1:21" ht="101.25" customHeight="1">
      <c r="A574" s="902"/>
      <c r="B574" s="339">
        <v>2</v>
      </c>
      <c r="C574" s="361" t="s">
        <v>783</v>
      </c>
      <c r="D574" s="339">
        <v>2020</v>
      </c>
      <c r="E574" s="339" t="s">
        <v>175</v>
      </c>
      <c r="F574" s="31">
        <f t="shared" si="72"/>
        <v>920</v>
      </c>
      <c r="G574" s="31">
        <f t="shared" si="73"/>
        <v>509.56</v>
      </c>
      <c r="H574" s="698"/>
      <c r="I574" s="698"/>
      <c r="J574" s="698"/>
      <c r="K574" s="549"/>
      <c r="L574" s="698">
        <v>920</v>
      </c>
      <c r="M574" s="549">
        <v>509.56</v>
      </c>
      <c r="N574" s="682"/>
      <c r="O574" s="682"/>
      <c r="P574" s="682"/>
      <c r="Q574" s="549"/>
      <c r="R574" s="339" t="s">
        <v>501</v>
      </c>
      <c r="S574" s="339">
        <v>2030</v>
      </c>
      <c r="T574" s="576">
        <v>620</v>
      </c>
      <c r="U574" s="755" t="s">
        <v>1633</v>
      </c>
    </row>
    <row r="575" spans="1:21" ht="31.5" customHeight="1">
      <c r="A575" s="843" t="s">
        <v>945</v>
      </c>
      <c r="B575" s="246"/>
      <c r="C575" s="176" t="s">
        <v>502</v>
      </c>
      <c r="D575" s="255"/>
      <c r="E575" s="255"/>
      <c r="F575" s="636"/>
      <c r="G575" s="636"/>
      <c r="H575" s="636"/>
      <c r="I575" s="636"/>
      <c r="J575" s="636"/>
      <c r="K575" s="636"/>
      <c r="L575" s="636"/>
      <c r="M575" s="636"/>
      <c r="N575" s="636"/>
      <c r="O575" s="636"/>
      <c r="P575" s="636"/>
      <c r="Q575" s="31"/>
      <c r="R575" s="255"/>
      <c r="S575" s="255"/>
      <c r="T575" s="576"/>
      <c r="U575" s="755"/>
    </row>
    <row r="576" spans="1:21" ht="129.75" customHeight="1">
      <c r="A576" s="844"/>
      <c r="B576" s="34" t="s">
        <v>67</v>
      </c>
      <c r="C576" s="588" t="s">
        <v>801</v>
      </c>
      <c r="D576" s="589">
        <v>2020</v>
      </c>
      <c r="E576" s="589" t="s">
        <v>179</v>
      </c>
      <c r="F576" s="31">
        <f t="shared" si="72"/>
        <v>500</v>
      </c>
      <c r="G576" s="31">
        <f t="shared" si="73"/>
        <v>0</v>
      </c>
      <c r="H576" s="54"/>
      <c r="I576" s="54"/>
      <c r="J576" s="54"/>
      <c r="K576" s="54"/>
      <c r="L576" s="54">
        <v>500</v>
      </c>
      <c r="M576" s="683"/>
      <c r="N576" s="683"/>
      <c r="O576" s="54"/>
      <c r="P576" s="54"/>
      <c r="Q576" s="54"/>
      <c r="R576" s="589" t="s">
        <v>503</v>
      </c>
      <c r="S576" s="589">
        <v>1</v>
      </c>
      <c r="T576" s="592">
        <v>0</v>
      </c>
      <c r="U576" s="755" t="s">
        <v>1688</v>
      </c>
    </row>
    <row r="577" spans="1:21" ht="86.25" customHeight="1">
      <c r="A577" s="844"/>
      <c r="B577" s="55" t="s">
        <v>81</v>
      </c>
      <c r="C577" s="244" t="s">
        <v>802</v>
      </c>
      <c r="D577" s="242">
        <v>2020</v>
      </c>
      <c r="E577" s="255" t="s">
        <v>179</v>
      </c>
      <c r="F577" s="31">
        <f t="shared" si="72"/>
        <v>25</v>
      </c>
      <c r="G577" s="31">
        <f t="shared" si="73"/>
        <v>0</v>
      </c>
      <c r="H577" s="56"/>
      <c r="I577" s="56"/>
      <c r="J577" s="56"/>
      <c r="K577" s="56"/>
      <c r="L577" s="56">
        <v>25</v>
      </c>
      <c r="M577" s="684"/>
      <c r="N577" s="684"/>
      <c r="O577" s="56"/>
      <c r="P577" s="56"/>
      <c r="Q577" s="56"/>
      <c r="R577" s="255" t="s">
        <v>503</v>
      </c>
      <c r="S577" s="242">
        <v>1</v>
      </c>
      <c r="T577" s="576">
        <v>0</v>
      </c>
      <c r="U577" s="755" t="s">
        <v>1688</v>
      </c>
    </row>
    <row r="578" spans="1:21" ht="47.25">
      <c r="A578" s="844"/>
      <c r="B578" s="55"/>
      <c r="C578" s="177" t="s">
        <v>665</v>
      </c>
      <c r="D578" s="242"/>
      <c r="E578" s="242"/>
      <c r="F578" s="636"/>
      <c r="G578" s="636"/>
      <c r="H578" s="672"/>
      <c r="I578" s="672"/>
      <c r="J578" s="672"/>
      <c r="K578" s="672"/>
      <c r="L578" s="672"/>
      <c r="M578" s="672"/>
      <c r="N578" s="672"/>
      <c r="O578" s="57"/>
      <c r="P578" s="57"/>
      <c r="Q578" s="57"/>
      <c r="R578" s="242"/>
      <c r="S578" s="242"/>
      <c r="T578" s="576"/>
      <c r="U578" s="755"/>
    </row>
    <row r="579" spans="1:21" ht="63">
      <c r="A579" s="844"/>
      <c r="B579" s="53" t="s">
        <v>67</v>
      </c>
      <c r="C579" s="254" t="s">
        <v>180</v>
      </c>
      <c r="D579" s="255">
        <v>2020</v>
      </c>
      <c r="E579" s="255" t="s">
        <v>175</v>
      </c>
      <c r="F579" s="31">
        <f t="shared" si="72"/>
        <v>50</v>
      </c>
      <c r="G579" s="31">
        <f t="shared" si="73"/>
        <v>0</v>
      </c>
      <c r="H579" s="31"/>
      <c r="I579" s="31"/>
      <c r="J579" s="31"/>
      <c r="K579" s="31"/>
      <c r="L579" s="31">
        <v>50</v>
      </c>
      <c r="M579" s="636"/>
      <c r="N579" s="636"/>
      <c r="O579" s="31"/>
      <c r="P579" s="31"/>
      <c r="Q579" s="31"/>
      <c r="R579" s="255" t="s">
        <v>181</v>
      </c>
      <c r="S579" s="255">
        <v>100</v>
      </c>
      <c r="T579" s="576">
        <v>0</v>
      </c>
      <c r="U579" s="755" t="s">
        <v>1688</v>
      </c>
    </row>
    <row r="580" spans="1:21" ht="113.25" customHeight="1">
      <c r="A580" s="844"/>
      <c r="B580" s="53" t="s">
        <v>81</v>
      </c>
      <c r="C580" s="254" t="s">
        <v>803</v>
      </c>
      <c r="D580" s="255">
        <v>2020</v>
      </c>
      <c r="E580" s="255" t="s">
        <v>179</v>
      </c>
      <c r="F580" s="31">
        <f t="shared" si="72"/>
        <v>50</v>
      </c>
      <c r="G580" s="31">
        <f t="shared" si="73"/>
        <v>0</v>
      </c>
      <c r="H580" s="31"/>
      <c r="I580" s="31"/>
      <c r="J580" s="31"/>
      <c r="K580" s="31"/>
      <c r="L580" s="31">
        <v>50</v>
      </c>
      <c r="M580" s="636"/>
      <c r="N580" s="636"/>
      <c r="O580" s="31"/>
      <c r="P580" s="31"/>
      <c r="Q580" s="31"/>
      <c r="R580" s="255" t="s">
        <v>503</v>
      </c>
      <c r="S580" s="255">
        <v>1</v>
      </c>
      <c r="T580" s="576">
        <v>0</v>
      </c>
      <c r="U580" s="755" t="s">
        <v>1688</v>
      </c>
    </row>
    <row r="581" spans="1:21" ht="81.75" customHeight="1">
      <c r="A581" s="844"/>
      <c r="B581" s="53" t="s">
        <v>84</v>
      </c>
      <c r="C581" s="254" t="s">
        <v>804</v>
      </c>
      <c r="D581" s="255">
        <v>2020</v>
      </c>
      <c r="E581" s="255" t="s">
        <v>179</v>
      </c>
      <c r="F581" s="31">
        <f t="shared" si="72"/>
        <v>200</v>
      </c>
      <c r="G581" s="31">
        <f t="shared" si="73"/>
        <v>0</v>
      </c>
      <c r="H581" s="31"/>
      <c r="I581" s="31"/>
      <c r="J581" s="31"/>
      <c r="K581" s="31"/>
      <c r="L581" s="31">
        <v>200</v>
      </c>
      <c r="M581" s="636"/>
      <c r="N581" s="636"/>
      <c r="O581" s="31"/>
      <c r="P581" s="31"/>
      <c r="Q581" s="31"/>
      <c r="R581" s="255" t="s">
        <v>503</v>
      </c>
      <c r="S581" s="255">
        <v>1</v>
      </c>
      <c r="T581" s="576">
        <v>0</v>
      </c>
      <c r="U581" s="755" t="s">
        <v>1688</v>
      </c>
    </row>
    <row r="582" spans="1:21" ht="31.5">
      <c r="A582" s="844"/>
      <c r="B582" s="53"/>
      <c r="C582" s="176" t="s">
        <v>504</v>
      </c>
      <c r="D582" s="255"/>
      <c r="E582" s="255"/>
      <c r="F582" s="636"/>
      <c r="G582" s="636"/>
      <c r="H582" s="636"/>
      <c r="I582" s="636"/>
      <c r="J582" s="636"/>
      <c r="K582" s="636"/>
      <c r="L582" s="636"/>
      <c r="M582" s="636"/>
      <c r="N582" s="636"/>
      <c r="O582" s="31"/>
      <c r="P582" s="31"/>
      <c r="Q582" s="31"/>
      <c r="R582" s="255"/>
      <c r="S582" s="255"/>
      <c r="T582" s="576"/>
      <c r="U582" s="755"/>
    </row>
    <row r="583" spans="1:21" ht="52.5" customHeight="1">
      <c r="A583" s="844"/>
      <c r="B583" s="58" t="s">
        <v>67</v>
      </c>
      <c r="C583" s="19" t="s">
        <v>784</v>
      </c>
      <c r="D583" s="253">
        <v>2020</v>
      </c>
      <c r="E583" s="253" t="s">
        <v>175</v>
      </c>
      <c r="F583" s="31">
        <f t="shared" si="72"/>
        <v>400</v>
      </c>
      <c r="G583" s="31">
        <f t="shared" si="73"/>
        <v>0</v>
      </c>
      <c r="H583" s="39"/>
      <c r="I583" s="39"/>
      <c r="J583" s="39"/>
      <c r="K583" s="39"/>
      <c r="L583" s="39">
        <v>400</v>
      </c>
      <c r="M583" s="650"/>
      <c r="N583" s="650"/>
      <c r="O583" s="39"/>
      <c r="P583" s="39"/>
      <c r="Q583" s="39"/>
      <c r="R583" s="253" t="s">
        <v>182</v>
      </c>
      <c r="S583" s="253">
        <v>5</v>
      </c>
      <c r="T583" s="576">
        <v>0</v>
      </c>
      <c r="U583" s="755" t="s">
        <v>1688</v>
      </c>
    </row>
    <row r="584" spans="1:21" ht="47.25">
      <c r="A584" s="844"/>
      <c r="B584" s="58" t="s">
        <v>81</v>
      </c>
      <c r="C584" s="19" t="s">
        <v>785</v>
      </c>
      <c r="D584" s="253">
        <v>2020</v>
      </c>
      <c r="E584" s="253" t="s">
        <v>175</v>
      </c>
      <c r="F584" s="31">
        <f t="shared" si="72"/>
        <v>400</v>
      </c>
      <c r="G584" s="31">
        <f t="shared" si="73"/>
        <v>0</v>
      </c>
      <c r="H584" s="39"/>
      <c r="I584" s="39"/>
      <c r="J584" s="39"/>
      <c r="K584" s="39"/>
      <c r="L584" s="39">
        <v>400</v>
      </c>
      <c r="M584" s="650"/>
      <c r="N584" s="650"/>
      <c r="O584" s="39"/>
      <c r="P584" s="39"/>
      <c r="Q584" s="39"/>
      <c r="R584" s="253" t="s">
        <v>182</v>
      </c>
      <c r="S584" s="253">
        <v>2</v>
      </c>
      <c r="T584" s="576">
        <v>0</v>
      </c>
      <c r="U584" s="755" t="s">
        <v>1688</v>
      </c>
    </row>
    <row r="585" spans="1:21" ht="144.75" customHeight="1">
      <c r="A585" s="844"/>
      <c r="B585" s="58" t="s">
        <v>84</v>
      </c>
      <c r="C585" s="19" t="s">
        <v>1275</v>
      </c>
      <c r="D585" s="253">
        <v>2020</v>
      </c>
      <c r="E585" s="255" t="s">
        <v>179</v>
      </c>
      <c r="F585" s="31">
        <f t="shared" si="72"/>
        <v>725</v>
      </c>
      <c r="G585" s="31">
        <f t="shared" si="73"/>
        <v>650</v>
      </c>
      <c r="H585" s="39"/>
      <c r="I585" s="39"/>
      <c r="J585" s="39"/>
      <c r="K585" s="39"/>
      <c r="L585" s="39">
        <v>725</v>
      </c>
      <c r="M585" s="39">
        <v>650</v>
      </c>
      <c r="N585" s="650"/>
      <c r="O585" s="39"/>
      <c r="P585" s="39"/>
      <c r="Q585" s="560"/>
      <c r="R585" s="24" t="s">
        <v>1277</v>
      </c>
      <c r="S585" s="253" t="s">
        <v>1278</v>
      </c>
      <c r="T585" s="576">
        <v>1</v>
      </c>
      <c r="U585" s="755" t="s">
        <v>1477</v>
      </c>
    </row>
    <row r="586" spans="1:21" ht="47.25">
      <c r="A586" s="844"/>
      <c r="B586" s="356">
        <v>4</v>
      </c>
      <c r="C586" s="342" t="s">
        <v>786</v>
      </c>
      <c r="D586" s="356">
        <v>2020</v>
      </c>
      <c r="E586" s="255" t="s">
        <v>175</v>
      </c>
      <c r="F586" s="31">
        <f t="shared" si="72"/>
        <v>1000</v>
      </c>
      <c r="G586" s="31">
        <f t="shared" si="73"/>
        <v>0</v>
      </c>
      <c r="H586" s="54"/>
      <c r="I586" s="54"/>
      <c r="J586" s="54"/>
      <c r="K586" s="699"/>
      <c r="L586" s="700">
        <v>1000</v>
      </c>
      <c r="M586" s="685"/>
      <c r="N586" s="683"/>
      <c r="O586" s="551"/>
      <c r="P586" s="357"/>
      <c r="Q586" s="561"/>
      <c r="R586" s="358" t="s">
        <v>787</v>
      </c>
      <c r="S586" s="255">
        <v>2</v>
      </c>
      <c r="T586" s="576">
        <v>0</v>
      </c>
      <c r="U586" s="755" t="s">
        <v>1688</v>
      </c>
    </row>
    <row r="587" spans="1:21" ht="109.5" customHeight="1">
      <c r="A587" s="844"/>
      <c r="B587" s="114">
        <v>5</v>
      </c>
      <c r="C587" s="19" t="s">
        <v>1114</v>
      </c>
      <c r="D587" s="114">
        <v>2020</v>
      </c>
      <c r="E587" s="114" t="s">
        <v>179</v>
      </c>
      <c r="F587" s="31">
        <f t="shared" si="72"/>
        <v>100</v>
      </c>
      <c r="G587" s="31">
        <f t="shared" si="73"/>
        <v>99.906000000000006</v>
      </c>
      <c r="H587" s="54"/>
      <c r="I587" s="54"/>
      <c r="J587" s="54"/>
      <c r="K587" s="54"/>
      <c r="L587" s="119">
        <v>100</v>
      </c>
      <c r="M587" s="119">
        <v>99.906000000000006</v>
      </c>
      <c r="N587" s="683"/>
      <c r="O587" s="54"/>
      <c r="P587" s="116"/>
      <c r="Q587" s="116"/>
      <c r="R587" s="117" t="s">
        <v>503</v>
      </c>
      <c r="S587" s="255">
        <v>1</v>
      </c>
      <c r="T587" s="576">
        <v>1</v>
      </c>
      <c r="U587" s="766" t="s">
        <v>1478</v>
      </c>
    </row>
    <row r="588" spans="1:21" ht="81" customHeight="1">
      <c r="A588" s="844"/>
      <c r="B588" s="592">
        <v>6</v>
      </c>
      <c r="C588" s="19" t="s">
        <v>454</v>
      </c>
      <c r="D588" s="592">
        <v>2020</v>
      </c>
      <c r="E588" s="592" t="s">
        <v>179</v>
      </c>
      <c r="F588" s="31">
        <f t="shared" si="72"/>
        <v>2600</v>
      </c>
      <c r="G588" s="31">
        <f t="shared" si="73"/>
        <v>0</v>
      </c>
      <c r="H588" s="54"/>
      <c r="I588" s="54"/>
      <c r="J588" s="54"/>
      <c r="K588" s="54"/>
      <c r="L588" s="119">
        <v>2600</v>
      </c>
      <c r="M588" s="637"/>
      <c r="N588" s="683"/>
      <c r="O588" s="54"/>
      <c r="P588" s="422"/>
      <c r="Q588" s="422"/>
      <c r="R588" s="423" t="s">
        <v>498</v>
      </c>
      <c r="S588" s="589">
        <v>1</v>
      </c>
      <c r="T588" s="592">
        <v>0</v>
      </c>
      <c r="U588" s="755" t="s">
        <v>1688</v>
      </c>
    </row>
    <row r="589" spans="1:21" ht="115.5" customHeight="1">
      <c r="A589" s="844"/>
      <c r="B589" s="420">
        <v>7</v>
      </c>
      <c r="C589" s="19" t="s">
        <v>946</v>
      </c>
      <c r="D589" s="420">
        <v>2020</v>
      </c>
      <c r="E589" s="420" t="s">
        <v>179</v>
      </c>
      <c r="F589" s="31">
        <f t="shared" si="72"/>
        <v>300</v>
      </c>
      <c r="G589" s="31">
        <f t="shared" si="73"/>
        <v>0</v>
      </c>
      <c r="H589" s="54"/>
      <c r="I589" s="54"/>
      <c r="J589" s="54"/>
      <c r="K589" s="54"/>
      <c r="L589" s="119">
        <v>300</v>
      </c>
      <c r="M589" s="637"/>
      <c r="N589" s="683"/>
      <c r="O589" s="54"/>
      <c r="P589" s="422"/>
      <c r="Q589" s="422"/>
      <c r="R589" s="423" t="s">
        <v>498</v>
      </c>
      <c r="S589" s="421">
        <v>2</v>
      </c>
      <c r="T589" s="576">
        <v>0</v>
      </c>
      <c r="U589" s="755" t="s">
        <v>1688</v>
      </c>
    </row>
    <row r="590" spans="1:21" ht="84.75" customHeight="1">
      <c r="A590" s="844"/>
      <c r="B590" s="420">
        <v>8</v>
      </c>
      <c r="C590" s="19" t="s">
        <v>455</v>
      </c>
      <c r="D590" s="420">
        <v>2020</v>
      </c>
      <c r="E590" s="420" t="s">
        <v>179</v>
      </c>
      <c r="F590" s="31">
        <f t="shared" si="72"/>
        <v>2770</v>
      </c>
      <c r="G590" s="31">
        <f t="shared" si="73"/>
        <v>0</v>
      </c>
      <c r="H590" s="54"/>
      <c r="I590" s="54"/>
      <c r="J590" s="54"/>
      <c r="K590" s="54"/>
      <c r="L590" s="119">
        <v>2770</v>
      </c>
      <c r="M590" s="119"/>
      <c r="N590" s="54"/>
      <c r="O590" s="54"/>
      <c r="P590" s="422"/>
      <c r="Q590" s="422"/>
      <c r="R590" s="423" t="s">
        <v>498</v>
      </c>
      <c r="S590" s="421">
        <v>1</v>
      </c>
      <c r="T590" s="576">
        <v>0</v>
      </c>
      <c r="U590" s="755" t="s">
        <v>1688</v>
      </c>
    </row>
    <row r="591" spans="1:21" ht="31.5">
      <c r="A591" s="844"/>
      <c r="B591" s="53"/>
      <c r="C591" s="176" t="s">
        <v>505</v>
      </c>
      <c r="D591" s="255"/>
      <c r="E591" s="255"/>
      <c r="F591" s="31"/>
      <c r="G591" s="31"/>
      <c r="H591" s="54"/>
      <c r="I591" s="54"/>
      <c r="J591" s="54"/>
      <c r="K591" s="54"/>
      <c r="L591" s="54"/>
      <c r="M591" s="54"/>
      <c r="N591" s="54"/>
      <c r="O591" s="54"/>
      <c r="P591" s="54"/>
      <c r="Q591" s="54"/>
      <c r="R591" s="255"/>
      <c r="S591" s="255"/>
      <c r="T591" s="19"/>
      <c r="U591" s="755"/>
    </row>
    <row r="592" spans="1:21" ht="198" customHeight="1">
      <c r="A592" s="844"/>
      <c r="B592" s="53" t="s">
        <v>67</v>
      </c>
      <c r="C592" s="412" t="s">
        <v>1061</v>
      </c>
      <c r="D592" s="255">
        <v>2020</v>
      </c>
      <c r="E592" s="255" t="s">
        <v>1063</v>
      </c>
      <c r="F592" s="31">
        <f t="shared" si="72"/>
        <v>150</v>
      </c>
      <c r="G592" s="31">
        <f t="shared" si="73"/>
        <v>0</v>
      </c>
      <c r="H592" s="54"/>
      <c r="I592" s="54"/>
      <c r="J592" s="54"/>
      <c r="K592" s="54"/>
      <c r="L592" s="54">
        <v>150</v>
      </c>
      <c r="M592" s="54"/>
      <c r="N592" s="54"/>
      <c r="O592" s="54"/>
      <c r="P592" s="54"/>
      <c r="Q592" s="54"/>
      <c r="R592" s="255" t="s">
        <v>503</v>
      </c>
      <c r="S592" s="255">
        <v>1</v>
      </c>
      <c r="T592" s="576">
        <v>0</v>
      </c>
      <c r="U592" s="755" t="s">
        <v>1608</v>
      </c>
    </row>
    <row r="593" spans="1:21" ht="47.25">
      <c r="A593" s="844"/>
      <c r="B593" s="58"/>
      <c r="C593" s="108" t="s">
        <v>1116</v>
      </c>
      <c r="D593" s="436"/>
      <c r="E593" s="436"/>
      <c r="F593" s="190"/>
      <c r="G593" s="31"/>
      <c r="H593" s="39"/>
      <c r="I593" s="39"/>
      <c r="J593" s="39"/>
      <c r="K593" s="39"/>
      <c r="L593" s="39"/>
      <c r="M593" s="39"/>
      <c r="N593" s="39"/>
      <c r="O593" s="39"/>
      <c r="P593" s="39"/>
      <c r="Q593" s="39"/>
      <c r="R593" s="436"/>
      <c r="S593" s="436"/>
      <c r="T593" s="576"/>
      <c r="U593" s="755"/>
    </row>
    <row r="594" spans="1:21" ht="54.75" customHeight="1">
      <c r="A594" s="844"/>
      <c r="B594" s="58" t="s">
        <v>67</v>
      </c>
      <c r="C594" s="19" t="s">
        <v>1117</v>
      </c>
      <c r="D594" s="436">
        <v>2020</v>
      </c>
      <c r="E594" s="436" t="s">
        <v>175</v>
      </c>
      <c r="F594" s="190">
        <f t="shared" ref="F594:F602" si="74">H594+J594+L594+N594+P594</f>
        <v>2276.8000000000002</v>
      </c>
      <c r="G594" s="31">
        <f t="shared" si="73"/>
        <v>2121.8809999999999</v>
      </c>
      <c r="H594" s="39"/>
      <c r="I594" s="39"/>
      <c r="J594" s="39"/>
      <c r="K594" s="39"/>
      <c r="L594" s="39">
        <v>2276.8000000000002</v>
      </c>
      <c r="M594" s="39">
        <v>2121.8809999999999</v>
      </c>
      <c r="N594" s="39"/>
      <c r="O594" s="39"/>
      <c r="P594" s="39"/>
      <c r="Q594" s="562"/>
      <c r="R594" s="897" t="s">
        <v>1118</v>
      </c>
      <c r="S594" s="898"/>
      <c r="T594" s="899"/>
      <c r="U594" s="755" t="s">
        <v>1607</v>
      </c>
    </row>
    <row r="595" spans="1:21" ht="31.5">
      <c r="A595" s="844"/>
      <c r="B595" s="14" t="s">
        <v>81</v>
      </c>
      <c r="C595" s="19" t="s">
        <v>1119</v>
      </c>
      <c r="D595" s="436">
        <v>2020</v>
      </c>
      <c r="E595" s="436" t="s">
        <v>175</v>
      </c>
      <c r="F595" s="190">
        <f t="shared" si="74"/>
        <v>70</v>
      </c>
      <c r="G595" s="31">
        <f t="shared" si="73"/>
        <v>0</v>
      </c>
      <c r="H595" s="39"/>
      <c r="I595" s="39"/>
      <c r="J595" s="39"/>
      <c r="K595" s="39"/>
      <c r="L595" s="39">
        <v>70</v>
      </c>
      <c r="M595" s="39"/>
      <c r="N595" s="39"/>
      <c r="O595" s="39"/>
      <c r="P595" s="39"/>
      <c r="Q595" s="39"/>
      <c r="R595" s="436" t="s">
        <v>210</v>
      </c>
      <c r="S595" s="436">
        <v>1</v>
      </c>
      <c r="T595" s="576">
        <v>0</v>
      </c>
      <c r="U595" s="755" t="s">
        <v>1688</v>
      </c>
    </row>
    <row r="596" spans="1:21" ht="82.5" customHeight="1">
      <c r="A596" s="844"/>
      <c r="B596" s="58" t="s">
        <v>84</v>
      </c>
      <c r="C596" s="19" t="s">
        <v>1120</v>
      </c>
      <c r="D596" s="436">
        <v>2020</v>
      </c>
      <c r="E596" s="436" t="s">
        <v>179</v>
      </c>
      <c r="F596" s="190">
        <f t="shared" si="74"/>
        <v>80</v>
      </c>
      <c r="G596" s="31">
        <f t="shared" si="73"/>
        <v>0</v>
      </c>
      <c r="H596" s="39"/>
      <c r="I596" s="39"/>
      <c r="J596" s="39"/>
      <c r="K596" s="39"/>
      <c r="L596" s="39">
        <v>80</v>
      </c>
      <c r="M596" s="39"/>
      <c r="N596" s="39"/>
      <c r="O596" s="39"/>
      <c r="P596" s="39"/>
      <c r="Q596" s="39"/>
      <c r="R596" s="436" t="s">
        <v>503</v>
      </c>
      <c r="S596" s="436">
        <v>1</v>
      </c>
      <c r="T596" s="576">
        <v>0</v>
      </c>
      <c r="U596" s="755" t="s">
        <v>1688</v>
      </c>
    </row>
    <row r="597" spans="1:21" ht="99.75" customHeight="1">
      <c r="A597" s="844"/>
      <c r="B597" s="14" t="s">
        <v>86</v>
      </c>
      <c r="C597" s="19" t="s">
        <v>1121</v>
      </c>
      <c r="D597" s="436">
        <v>2020</v>
      </c>
      <c r="E597" s="436" t="s">
        <v>179</v>
      </c>
      <c r="F597" s="190">
        <f t="shared" si="74"/>
        <v>300</v>
      </c>
      <c r="G597" s="31">
        <f t="shared" si="73"/>
        <v>0</v>
      </c>
      <c r="H597" s="39"/>
      <c r="I597" s="39"/>
      <c r="J597" s="39"/>
      <c r="K597" s="39"/>
      <c r="L597" s="39">
        <v>300</v>
      </c>
      <c r="M597" s="39"/>
      <c r="N597" s="39"/>
      <c r="O597" s="39"/>
      <c r="P597" s="39"/>
      <c r="Q597" s="39"/>
      <c r="R597" s="436" t="s">
        <v>503</v>
      </c>
      <c r="S597" s="436">
        <v>1</v>
      </c>
      <c r="T597" s="576">
        <v>0</v>
      </c>
      <c r="U597" s="755" t="s">
        <v>1688</v>
      </c>
    </row>
    <row r="598" spans="1:21" ht="84" customHeight="1">
      <c r="A598" s="844"/>
      <c r="B598" s="58" t="s">
        <v>88</v>
      </c>
      <c r="C598" s="19" t="s">
        <v>1122</v>
      </c>
      <c r="D598" s="436">
        <v>2020</v>
      </c>
      <c r="E598" s="436" t="s">
        <v>179</v>
      </c>
      <c r="F598" s="190">
        <f t="shared" si="74"/>
        <v>200</v>
      </c>
      <c r="G598" s="31">
        <f t="shared" si="73"/>
        <v>0</v>
      </c>
      <c r="H598" s="39"/>
      <c r="I598" s="39"/>
      <c r="J598" s="39"/>
      <c r="K598" s="39"/>
      <c r="L598" s="39">
        <v>200</v>
      </c>
      <c r="M598" s="39"/>
      <c r="N598" s="39"/>
      <c r="O598" s="39"/>
      <c r="P598" s="39"/>
      <c r="Q598" s="39"/>
      <c r="R598" s="436" t="s">
        <v>503</v>
      </c>
      <c r="S598" s="436">
        <v>1</v>
      </c>
      <c r="T598" s="576">
        <v>0</v>
      </c>
      <c r="U598" s="755" t="s">
        <v>1688</v>
      </c>
    </row>
    <row r="599" spans="1:21" ht="63">
      <c r="A599" s="844"/>
      <c r="B599" s="58" t="s">
        <v>91</v>
      </c>
      <c r="C599" s="19" t="s">
        <v>1123</v>
      </c>
      <c r="D599" s="436">
        <v>2020</v>
      </c>
      <c r="E599" s="436" t="s">
        <v>175</v>
      </c>
      <c r="F599" s="190">
        <f t="shared" si="74"/>
        <v>300</v>
      </c>
      <c r="G599" s="31">
        <f t="shared" si="73"/>
        <v>0</v>
      </c>
      <c r="H599" s="39"/>
      <c r="I599" s="39"/>
      <c r="J599" s="39"/>
      <c r="K599" s="39"/>
      <c r="L599" s="39">
        <v>300</v>
      </c>
      <c r="M599" s="39"/>
      <c r="N599" s="650"/>
      <c r="O599" s="650"/>
      <c r="P599" s="650"/>
      <c r="Q599" s="39"/>
      <c r="R599" s="436" t="s">
        <v>498</v>
      </c>
      <c r="S599" s="436">
        <v>1</v>
      </c>
      <c r="T599" s="576">
        <v>0</v>
      </c>
      <c r="U599" s="755" t="s">
        <v>1688</v>
      </c>
    </row>
    <row r="600" spans="1:21" ht="37.5" customHeight="1">
      <c r="A600" s="844"/>
      <c r="B600" s="443" t="s">
        <v>184</v>
      </c>
      <c r="C600" s="434" t="s">
        <v>1124</v>
      </c>
      <c r="D600" s="437">
        <v>2020</v>
      </c>
      <c r="E600" s="437" t="s">
        <v>175</v>
      </c>
      <c r="F600" s="190">
        <f t="shared" si="74"/>
        <v>550</v>
      </c>
      <c r="G600" s="31">
        <f t="shared" si="73"/>
        <v>0</v>
      </c>
      <c r="H600" s="59"/>
      <c r="I600" s="59"/>
      <c r="J600" s="59"/>
      <c r="K600" s="59"/>
      <c r="L600" s="59">
        <v>550</v>
      </c>
      <c r="M600" s="59"/>
      <c r="N600" s="686"/>
      <c r="O600" s="686"/>
      <c r="P600" s="686"/>
      <c r="Q600" s="59"/>
      <c r="R600" s="437" t="s">
        <v>498</v>
      </c>
      <c r="S600" s="437">
        <v>6</v>
      </c>
      <c r="T600" s="576">
        <v>0</v>
      </c>
      <c r="U600" s="755" t="s">
        <v>1688</v>
      </c>
    </row>
    <row r="601" spans="1:21" ht="51">
      <c r="A601" s="844"/>
      <c r="B601" s="14" t="s">
        <v>185</v>
      </c>
      <c r="C601" s="19" t="s">
        <v>1125</v>
      </c>
      <c r="D601" s="592">
        <v>2020</v>
      </c>
      <c r="E601" s="592" t="s">
        <v>175</v>
      </c>
      <c r="F601" s="190">
        <f t="shared" si="74"/>
        <v>600</v>
      </c>
      <c r="G601" s="31">
        <f t="shared" si="73"/>
        <v>0</v>
      </c>
      <c r="H601" s="39"/>
      <c r="I601" s="39"/>
      <c r="J601" s="39"/>
      <c r="K601" s="39"/>
      <c r="L601" s="39">
        <v>600</v>
      </c>
      <c r="M601" s="39"/>
      <c r="N601" s="650"/>
      <c r="O601" s="650"/>
      <c r="P601" s="650"/>
      <c r="Q601" s="39"/>
      <c r="R601" s="592" t="s">
        <v>1126</v>
      </c>
      <c r="S601" s="592">
        <v>15.8</v>
      </c>
      <c r="T601" s="592">
        <v>15.8</v>
      </c>
      <c r="U601" s="755" t="s">
        <v>1609</v>
      </c>
    </row>
    <row r="602" spans="1:21" ht="114.75" customHeight="1">
      <c r="A602" s="844"/>
      <c r="B602" s="114">
        <v>9</v>
      </c>
      <c r="C602" s="19" t="s">
        <v>1127</v>
      </c>
      <c r="D602" s="114">
        <v>2020</v>
      </c>
      <c r="E602" s="114" t="s">
        <v>179</v>
      </c>
      <c r="F602" s="190">
        <f t="shared" si="74"/>
        <v>650</v>
      </c>
      <c r="G602" s="31">
        <f t="shared" si="73"/>
        <v>0</v>
      </c>
      <c r="H602" s="39"/>
      <c r="I602" s="39"/>
      <c r="J602" s="39"/>
      <c r="K602" s="39"/>
      <c r="L602" s="697">
        <v>650</v>
      </c>
      <c r="M602" s="220"/>
      <c r="N602" s="650"/>
      <c r="O602" s="650"/>
      <c r="P602" s="687"/>
      <c r="Q602" s="444"/>
      <c r="R602" s="117" t="s">
        <v>498</v>
      </c>
      <c r="S602" s="436">
        <v>1</v>
      </c>
      <c r="T602" s="576">
        <v>0</v>
      </c>
      <c r="U602" s="755" t="s">
        <v>1688</v>
      </c>
    </row>
    <row r="603" spans="1:21" ht="17.25" customHeight="1">
      <c r="A603" s="844"/>
      <c r="B603" s="114"/>
      <c r="C603" s="108" t="s">
        <v>1072</v>
      </c>
      <c r="D603" s="114"/>
      <c r="E603" s="114"/>
      <c r="F603" s="636"/>
      <c r="G603" s="636"/>
      <c r="H603" s="683"/>
      <c r="I603" s="683"/>
      <c r="J603" s="683"/>
      <c r="K603" s="683"/>
      <c r="L603" s="637"/>
      <c r="M603" s="637"/>
      <c r="N603" s="683"/>
      <c r="O603" s="683"/>
      <c r="P603" s="688"/>
      <c r="Q603" s="115"/>
      <c r="R603" s="117"/>
      <c r="S603" s="421"/>
      <c r="T603" s="19"/>
      <c r="U603" s="755"/>
    </row>
    <row r="604" spans="1:21" ht="64.5" customHeight="1">
      <c r="A604" s="810"/>
      <c r="B604" s="34" t="s">
        <v>67</v>
      </c>
      <c r="C604" s="254" t="s">
        <v>183</v>
      </c>
      <c r="D604" s="255">
        <v>2020</v>
      </c>
      <c r="E604" s="255" t="s">
        <v>506</v>
      </c>
      <c r="F604" s="31">
        <f t="shared" si="72"/>
        <v>400</v>
      </c>
      <c r="G604" s="31">
        <f t="shared" si="73"/>
        <v>0</v>
      </c>
      <c r="H604" s="683"/>
      <c r="I604" s="683"/>
      <c r="J604" s="683"/>
      <c r="K604" s="683"/>
      <c r="L604" s="54">
        <v>200</v>
      </c>
      <c r="M604" s="54"/>
      <c r="N604" s="54"/>
      <c r="O604" s="54"/>
      <c r="P604" s="54">
        <v>200</v>
      </c>
      <c r="Q604" s="54"/>
      <c r="R604" s="255" t="s">
        <v>104</v>
      </c>
      <c r="S604" s="255">
        <v>15</v>
      </c>
      <c r="T604" s="576">
        <v>0</v>
      </c>
      <c r="U604" s="755" t="s">
        <v>1688</v>
      </c>
    </row>
    <row r="605" spans="1:21" ht="39.75" customHeight="1">
      <c r="A605" s="435" t="s">
        <v>1128</v>
      </c>
      <c r="B605" s="34" t="s">
        <v>81</v>
      </c>
      <c r="C605" s="432" t="s">
        <v>1115</v>
      </c>
      <c r="D605" s="433">
        <v>2020</v>
      </c>
      <c r="E605" s="433" t="s">
        <v>175</v>
      </c>
      <c r="F605" s="31">
        <f>L605</f>
        <v>150</v>
      </c>
      <c r="G605" s="31">
        <f t="shared" si="73"/>
        <v>0</v>
      </c>
      <c r="H605" s="683"/>
      <c r="I605" s="683"/>
      <c r="J605" s="683"/>
      <c r="K605" s="683"/>
      <c r="L605" s="54">
        <v>150</v>
      </c>
      <c r="M605" s="54"/>
      <c r="N605" s="54"/>
      <c r="O605" s="54"/>
      <c r="P605" s="54"/>
      <c r="Q605" s="54"/>
      <c r="R605" s="433" t="s">
        <v>104</v>
      </c>
      <c r="S605" s="433">
        <v>10</v>
      </c>
      <c r="T605" s="576">
        <v>0</v>
      </c>
      <c r="U605" s="755" t="s">
        <v>1688</v>
      </c>
    </row>
    <row r="606" spans="1:21" ht="15.75">
      <c r="A606" s="60"/>
      <c r="B606" s="60"/>
      <c r="C606" s="61" t="s">
        <v>132</v>
      </c>
      <c r="D606" s="61"/>
      <c r="E606" s="61"/>
      <c r="F606" s="62">
        <f>H606+J606+L606+N606+P606</f>
        <v>16366.8</v>
      </c>
      <c r="G606" s="62">
        <f>I606+K606+M606+O606+Q606</f>
        <v>3530.8859999999995</v>
      </c>
      <c r="H606" s="62">
        <f>SUM(H571:H605)</f>
        <v>0</v>
      </c>
      <c r="I606" s="62">
        <f t="shared" ref="I606:Q606" si="75">SUM(I571:I605)</f>
        <v>0</v>
      </c>
      <c r="J606" s="62">
        <f t="shared" si="75"/>
        <v>0</v>
      </c>
      <c r="K606" s="62">
        <f t="shared" si="75"/>
        <v>0</v>
      </c>
      <c r="L606" s="62">
        <f>SUM(L571:L605)</f>
        <v>15966.8</v>
      </c>
      <c r="M606" s="62">
        <f t="shared" si="75"/>
        <v>3530.8859999999995</v>
      </c>
      <c r="N606" s="62">
        <f t="shared" si="75"/>
        <v>0</v>
      </c>
      <c r="O606" s="62">
        <f t="shared" si="75"/>
        <v>0</v>
      </c>
      <c r="P606" s="62">
        <f t="shared" si="75"/>
        <v>400</v>
      </c>
      <c r="Q606" s="62">
        <f t="shared" si="75"/>
        <v>0</v>
      </c>
      <c r="R606" s="60"/>
      <c r="S606" s="60"/>
      <c r="T606" s="19"/>
      <c r="U606" s="755"/>
    </row>
    <row r="607" spans="1:21" ht="15.75" customHeight="1">
      <c r="A607" s="830" t="s">
        <v>740</v>
      </c>
      <c r="B607" s="831"/>
      <c r="C607" s="831"/>
      <c r="D607" s="831"/>
      <c r="E607" s="831"/>
      <c r="F607" s="831"/>
      <c r="G607" s="831"/>
      <c r="H607" s="831"/>
      <c r="I607" s="831"/>
      <c r="J607" s="831"/>
      <c r="K607" s="831"/>
      <c r="L607" s="831"/>
      <c r="M607" s="831"/>
      <c r="N607" s="831"/>
      <c r="O607" s="831"/>
      <c r="P607" s="831"/>
      <c r="Q607" s="831"/>
      <c r="R607" s="831"/>
      <c r="S607" s="831"/>
      <c r="T607" s="832"/>
      <c r="U607" s="755"/>
    </row>
    <row r="608" spans="1:21" ht="99" customHeight="1">
      <c r="A608" s="845" t="s">
        <v>1185</v>
      </c>
      <c r="B608" s="47">
        <v>1</v>
      </c>
      <c r="C608" s="248" t="s">
        <v>666</v>
      </c>
      <c r="D608" s="47">
        <v>2020</v>
      </c>
      <c r="E608" s="253" t="s">
        <v>397</v>
      </c>
      <c r="F608" s="225">
        <f>H608+J608+L608+N608+P608</f>
        <v>25</v>
      </c>
      <c r="G608" s="225">
        <f>I608+K608+M608+O608+Q608</f>
        <v>0</v>
      </c>
      <c r="H608" s="225"/>
      <c r="I608" s="225"/>
      <c r="J608" s="225"/>
      <c r="K608" s="225"/>
      <c r="L608" s="225">
        <v>25</v>
      </c>
      <c r="M608" s="225">
        <v>0</v>
      </c>
      <c r="N608" s="647"/>
      <c r="O608" s="225"/>
      <c r="P608" s="225"/>
      <c r="Q608" s="225"/>
      <c r="R608" s="253" t="s">
        <v>63</v>
      </c>
      <c r="S608" s="47">
        <v>5</v>
      </c>
      <c r="T608" s="584">
        <v>0</v>
      </c>
      <c r="U608" s="764" t="s">
        <v>1479</v>
      </c>
    </row>
    <row r="609" spans="1:22" ht="128.25" customHeight="1">
      <c r="A609" s="851"/>
      <c r="B609" s="47">
        <v>2</v>
      </c>
      <c r="C609" s="19" t="s">
        <v>667</v>
      </c>
      <c r="D609" s="47">
        <v>2020</v>
      </c>
      <c r="E609" s="253" t="s">
        <v>397</v>
      </c>
      <c r="F609" s="225">
        <f t="shared" ref="F609:F623" si="76">H609+J609+L609+N609+P609</f>
        <v>50</v>
      </c>
      <c r="G609" s="225">
        <f t="shared" ref="G609:G623" si="77">I609+K609+M609+O609+Q609</f>
        <v>10</v>
      </c>
      <c r="H609" s="225"/>
      <c r="I609" s="225"/>
      <c r="J609" s="225"/>
      <c r="K609" s="225"/>
      <c r="L609" s="225">
        <v>50</v>
      </c>
      <c r="M609" s="225">
        <v>10</v>
      </c>
      <c r="N609" s="225"/>
      <c r="O609" s="225"/>
      <c r="P609" s="225"/>
      <c r="Q609" s="225"/>
      <c r="R609" s="253" t="s">
        <v>777</v>
      </c>
      <c r="S609" s="47">
        <v>5</v>
      </c>
      <c r="T609" s="784">
        <v>1</v>
      </c>
      <c r="U609" s="766" t="s">
        <v>1610</v>
      </c>
    </row>
    <row r="610" spans="1:22" ht="98.25" customHeight="1">
      <c r="A610" s="851"/>
      <c r="B610" s="47">
        <v>3</v>
      </c>
      <c r="C610" s="19" t="s">
        <v>439</v>
      </c>
      <c r="D610" s="47">
        <v>2020</v>
      </c>
      <c r="E610" s="488" t="s">
        <v>397</v>
      </c>
      <c r="F610" s="225">
        <f t="shared" si="76"/>
        <v>17</v>
      </c>
      <c r="G610" s="225">
        <f t="shared" si="77"/>
        <v>12.69</v>
      </c>
      <c r="H610" s="225"/>
      <c r="I610" s="225"/>
      <c r="J610" s="225"/>
      <c r="K610" s="225"/>
      <c r="L610" s="225">
        <v>17</v>
      </c>
      <c r="M610" s="225">
        <v>12.69</v>
      </c>
      <c r="N610" s="225"/>
      <c r="O610" s="225"/>
      <c r="P610" s="225"/>
      <c r="Q610" s="225"/>
      <c r="R610" s="488" t="s">
        <v>778</v>
      </c>
      <c r="S610" s="47">
        <v>5</v>
      </c>
      <c r="T610" s="784">
        <v>5</v>
      </c>
      <c r="U610" s="766" t="s">
        <v>1611</v>
      </c>
    </row>
    <row r="611" spans="1:22" ht="63">
      <c r="A611" s="851"/>
      <c r="B611" s="47">
        <v>4</v>
      </c>
      <c r="C611" s="19" t="s">
        <v>705</v>
      </c>
      <c r="D611" s="47">
        <v>2020</v>
      </c>
      <c r="E611" s="253" t="s">
        <v>397</v>
      </c>
      <c r="F611" s="225">
        <f>H611+J611+L611+N611+P611</f>
        <v>10</v>
      </c>
      <c r="G611" s="225">
        <f t="shared" si="77"/>
        <v>0</v>
      </c>
      <c r="H611" s="225"/>
      <c r="I611" s="225"/>
      <c r="J611" s="225"/>
      <c r="K611" s="225"/>
      <c r="L611" s="225">
        <v>10</v>
      </c>
      <c r="M611" s="225">
        <v>0</v>
      </c>
      <c r="N611" s="647"/>
      <c r="O611" s="225"/>
      <c r="P611" s="225"/>
      <c r="Q611" s="225"/>
      <c r="R611" s="253" t="s">
        <v>779</v>
      </c>
      <c r="S611" s="47">
        <v>1</v>
      </c>
      <c r="T611" s="584">
        <v>0</v>
      </c>
      <c r="U611" s="767" t="s">
        <v>1634</v>
      </c>
    </row>
    <row r="612" spans="1:22" ht="94.5">
      <c r="A612" s="851"/>
      <c r="B612" s="47">
        <v>5</v>
      </c>
      <c r="C612" s="19" t="s">
        <v>690</v>
      </c>
      <c r="D612" s="253">
        <v>2020</v>
      </c>
      <c r="E612" s="253" t="s">
        <v>397</v>
      </c>
      <c r="F612" s="225">
        <f t="shared" si="76"/>
        <v>83.92</v>
      </c>
      <c r="G612" s="225">
        <f t="shared" si="77"/>
        <v>83.92</v>
      </c>
      <c r="H612" s="225">
        <v>83.92</v>
      </c>
      <c r="I612" s="225">
        <v>83.92</v>
      </c>
      <c r="J612" s="225"/>
      <c r="K612" s="225"/>
      <c r="L612" s="225"/>
      <c r="M612" s="225"/>
      <c r="N612" s="225"/>
      <c r="O612" s="225"/>
      <c r="P612" s="225"/>
      <c r="Q612" s="225"/>
      <c r="R612" s="253" t="s">
        <v>63</v>
      </c>
      <c r="S612" s="47">
        <v>6</v>
      </c>
      <c r="T612" s="753">
        <v>6</v>
      </c>
      <c r="U612" s="766" t="s">
        <v>1480</v>
      </c>
    </row>
    <row r="613" spans="1:22" ht="94.5">
      <c r="A613" s="851"/>
      <c r="B613" s="47">
        <v>6</v>
      </c>
      <c r="C613" s="19" t="s">
        <v>440</v>
      </c>
      <c r="D613" s="592">
        <v>2020</v>
      </c>
      <c r="E613" s="592" t="s">
        <v>397</v>
      </c>
      <c r="F613" s="225">
        <f t="shared" si="76"/>
        <v>1700</v>
      </c>
      <c r="G613" s="225">
        <f t="shared" si="77"/>
        <v>1700</v>
      </c>
      <c r="H613" s="225">
        <v>1700</v>
      </c>
      <c r="I613" s="225">
        <v>1700</v>
      </c>
      <c r="J613" s="225"/>
      <c r="K613" s="225"/>
      <c r="L613" s="225"/>
      <c r="M613" s="225"/>
      <c r="N613" s="225"/>
      <c r="O613" s="225"/>
      <c r="P613" s="225"/>
      <c r="Q613" s="225"/>
      <c r="R613" s="592" t="s">
        <v>63</v>
      </c>
      <c r="S613" s="592">
        <v>884</v>
      </c>
      <c r="T613" s="753">
        <v>948</v>
      </c>
      <c r="U613" s="766" t="s">
        <v>1612</v>
      </c>
    </row>
    <row r="614" spans="1:22" ht="147" customHeight="1">
      <c r="A614" s="851"/>
      <c r="B614" s="47">
        <v>7</v>
      </c>
      <c r="C614" s="19" t="s">
        <v>442</v>
      </c>
      <c r="D614" s="366">
        <v>2020</v>
      </c>
      <c r="E614" s="366" t="s">
        <v>397</v>
      </c>
      <c r="F614" s="225">
        <f>H614+J614+L614+N614+P614</f>
        <v>3816.41</v>
      </c>
      <c r="G614" s="225">
        <f t="shared" si="77"/>
        <v>1647.654</v>
      </c>
      <c r="H614" s="225">
        <v>3816.41</v>
      </c>
      <c r="I614" s="225">
        <v>1647.654</v>
      </c>
      <c r="J614" s="225"/>
      <c r="K614" s="225"/>
      <c r="L614" s="225"/>
      <c r="M614" s="225"/>
      <c r="N614" s="225"/>
      <c r="O614" s="225"/>
      <c r="P614" s="225"/>
      <c r="Q614" s="225"/>
      <c r="R614" s="366" t="s">
        <v>63</v>
      </c>
      <c r="S614" s="366">
        <v>3</v>
      </c>
      <c r="T614" s="753">
        <v>1</v>
      </c>
      <c r="U614" s="766" t="s">
        <v>1481</v>
      </c>
    </row>
    <row r="615" spans="1:22" ht="129" customHeight="1">
      <c r="A615" s="851"/>
      <c r="B615" s="47">
        <v>8</v>
      </c>
      <c r="C615" s="19" t="s">
        <v>441</v>
      </c>
      <c r="D615" s="253">
        <v>2020</v>
      </c>
      <c r="E615" s="253" t="s">
        <v>397</v>
      </c>
      <c r="F615" s="225">
        <f t="shared" si="76"/>
        <v>67132.899999999994</v>
      </c>
      <c r="G615" s="225">
        <f t="shared" si="77"/>
        <v>9792.5370000000003</v>
      </c>
      <c r="H615" s="225">
        <v>67132.899999999994</v>
      </c>
      <c r="I615" s="225">
        <v>9792.5370000000003</v>
      </c>
      <c r="J615" s="225"/>
      <c r="K615" s="225"/>
      <c r="L615" s="225"/>
      <c r="M615" s="225"/>
      <c r="N615" s="225"/>
      <c r="O615" s="225"/>
      <c r="P615" s="225"/>
      <c r="Q615" s="225"/>
      <c r="R615" s="253" t="s">
        <v>63</v>
      </c>
      <c r="S615" s="253">
        <v>56</v>
      </c>
      <c r="T615" s="753">
        <v>9</v>
      </c>
      <c r="U615" s="766" t="s">
        <v>1482</v>
      </c>
    </row>
    <row r="616" spans="1:22" ht="78" customHeight="1">
      <c r="A616" s="851"/>
      <c r="B616" s="47">
        <v>9</v>
      </c>
      <c r="C616" s="83" t="s">
        <v>680</v>
      </c>
      <c r="D616" s="101">
        <v>2020</v>
      </c>
      <c r="E616" s="189" t="s">
        <v>397</v>
      </c>
      <c r="F616" s="225">
        <f t="shared" si="76"/>
        <v>333.97</v>
      </c>
      <c r="G616" s="225">
        <f t="shared" si="77"/>
        <v>333.97</v>
      </c>
      <c r="H616" s="232">
        <v>333.97</v>
      </c>
      <c r="I616" s="232">
        <v>333.97</v>
      </c>
      <c r="J616" s="229"/>
      <c r="K616" s="229"/>
      <c r="L616" s="231"/>
      <c r="M616" s="231"/>
      <c r="N616" s="231"/>
      <c r="O616" s="231"/>
      <c r="P616" s="231"/>
      <c r="Q616" s="231"/>
      <c r="R616" s="255" t="s">
        <v>780</v>
      </c>
      <c r="S616" s="101">
        <v>33</v>
      </c>
      <c r="T616" s="753">
        <v>43</v>
      </c>
      <c r="U616" s="766" t="s">
        <v>1613</v>
      </c>
    </row>
    <row r="617" spans="1:22" ht="207" customHeight="1">
      <c r="A617" s="851"/>
      <c r="B617" s="103">
        <v>10</v>
      </c>
      <c r="C617" s="83" t="s">
        <v>375</v>
      </c>
      <c r="D617" s="101">
        <v>2020</v>
      </c>
      <c r="E617" s="189" t="s">
        <v>397</v>
      </c>
      <c r="F617" s="225">
        <f t="shared" si="76"/>
        <v>22.5</v>
      </c>
      <c r="G617" s="225">
        <f t="shared" si="77"/>
        <v>0</v>
      </c>
      <c r="H617" s="229"/>
      <c r="I617" s="229"/>
      <c r="J617" s="229"/>
      <c r="K617" s="229"/>
      <c r="L617" s="231">
        <v>22.5</v>
      </c>
      <c r="M617" s="231"/>
      <c r="N617" s="231"/>
      <c r="O617" s="231"/>
      <c r="P617" s="231"/>
      <c r="Q617" s="231"/>
      <c r="R617" s="255" t="s">
        <v>63</v>
      </c>
      <c r="S617" s="101">
        <v>15</v>
      </c>
      <c r="T617" s="584">
        <v>0</v>
      </c>
      <c r="U617" s="770" t="s">
        <v>1479</v>
      </c>
    </row>
    <row r="618" spans="1:22" ht="162.75" customHeight="1">
      <c r="A618" s="851"/>
      <c r="B618" s="103">
        <v>11</v>
      </c>
      <c r="C618" s="83" t="s">
        <v>668</v>
      </c>
      <c r="D618" s="101">
        <v>2020</v>
      </c>
      <c r="E618" s="189" t="s">
        <v>397</v>
      </c>
      <c r="F618" s="225">
        <f t="shared" si="76"/>
        <v>300</v>
      </c>
      <c r="G618" s="225">
        <f t="shared" si="77"/>
        <v>56</v>
      </c>
      <c r="H618" s="229"/>
      <c r="I618" s="229"/>
      <c r="J618" s="229"/>
      <c r="K618" s="229"/>
      <c r="L618" s="231">
        <v>300</v>
      </c>
      <c r="M618" s="231">
        <v>56</v>
      </c>
      <c r="N618" s="231"/>
      <c r="O618" s="231"/>
      <c r="P618" s="231"/>
      <c r="Q618" s="231"/>
      <c r="R618" s="255" t="s">
        <v>63</v>
      </c>
      <c r="S618" s="101">
        <v>150</v>
      </c>
      <c r="T618" s="753">
        <v>28</v>
      </c>
      <c r="U618" s="766" t="s">
        <v>1614</v>
      </c>
    </row>
    <row r="619" spans="1:22" ht="110.25">
      <c r="A619" s="847"/>
      <c r="B619" s="103">
        <v>12</v>
      </c>
      <c r="C619" s="100" t="s">
        <v>378</v>
      </c>
      <c r="D619" s="101">
        <v>2020</v>
      </c>
      <c r="E619" s="189" t="s">
        <v>397</v>
      </c>
      <c r="F619" s="225">
        <f t="shared" si="76"/>
        <v>15</v>
      </c>
      <c r="G619" s="225">
        <f t="shared" si="77"/>
        <v>15</v>
      </c>
      <c r="H619" s="232"/>
      <c r="I619" s="232"/>
      <c r="J619" s="232"/>
      <c r="K619" s="232"/>
      <c r="L619" s="233">
        <v>15</v>
      </c>
      <c r="M619" s="233">
        <v>15</v>
      </c>
      <c r="N619" s="233"/>
      <c r="O619" s="660"/>
      <c r="P619" s="660"/>
      <c r="Q619" s="231"/>
      <c r="R619" s="189" t="s">
        <v>63</v>
      </c>
      <c r="S619" s="101">
        <v>5</v>
      </c>
      <c r="T619" s="753">
        <v>5</v>
      </c>
      <c r="U619" s="766" t="s">
        <v>1615</v>
      </c>
    </row>
    <row r="620" spans="1:22" ht="127.5" customHeight="1">
      <c r="A620" s="275"/>
      <c r="B620" s="103">
        <v>13</v>
      </c>
      <c r="C620" s="20" t="s">
        <v>681</v>
      </c>
      <c r="D620" s="253">
        <v>2020</v>
      </c>
      <c r="E620" s="255" t="s">
        <v>397</v>
      </c>
      <c r="F620" s="225">
        <f t="shared" si="76"/>
        <v>147</v>
      </c>
      <c r="G620" s="225">
        <f t="shared" si="77"/>
        <v>147</v>
      </c>
      <c r="H620" s="238"/>
      <c r="I620" s="238"/>
      <c r="J620" s="701">
        <v>147</v>
      </c>
      <c r="K620" s="701">
        <v>147</v>
      </c>
      <c r="L620" s="238"/>
      <c r="M620" s="238"/>
      <c r="N620" s="238"/>
      <c r="O620" s="238"/>
      <c r="P620" s="238"/>
      <c r="Q620" s="238"/>
      <c r="R620" s="703" t="s">
        <v>63</v>
      </c>
      <c r="S620" s="702">
        <v>24</v>
      </c>
      <c r="T620" s="753">
        <v>24</v>
      </c>
      <c r="U620" s="766" t="s">
        <v>1483</v>
      </c>
    </row>
    <row r="621" spans="1:22" ht="126" customHeight="1">
      <c r="A621" s="845" t="s">
        <v>947</v>
      </c>
      <c r="B621" s="47">
        <v>1</v>
      </c>
      <c r="C621" s="19" t="s">
        <v>948</v>
      </c>
      <c r="D621" s="253">
        <v>2020</v>
      </c>
      <c r="E621" s="253" t="s">
        <v>397</v>
      </c>
      <c r="F621" s="225">
        <f t="shared" si="76"/>
        <v>70500</v>
      </c>
      <c r="G621" s="225">
        <f t="shared" si="77"/>
        <v>70500</v>
      </c>
      <c r="H621" s="225">
        <v>70500</v>
      </c>
      <c r="I621" s="225">
        <v>70500</v>
      </c>
      <c r="J621" s="647"/>
      <c r="K621" s="647"/>
      <c r="L621" s="647"/>
      <c r="M621" s="647"/>
      <c r="N621" s="647"/>
      <c r="O621" s="647"/>
      <c r="P621" s="647"/>
      <c r="Q621" s="225"/>
      <c r="R621" s="253" t="s">
        <v>949</v>
      </c>
      <c r="S621" s="47">
        <v>3.8</v>
      </c>
      <c r="T621" s="584">
        <v>4.2</v>
      </c>
      <c r="U621" s="765" t="s">
        <v>1616</v>
      </c>
    </row>
    <row r="622" spans="1:22" ht="78.75" customHeight="1">
      <c r="A622" s="851"/>
      <c r="B622" s="47">
        <v>2</v>
      </c>
      <c r="C622" s="104" t="s">
        <v>443</v>
      </c>
      <c r="D622" s="47">
        <v>2020</v>
      </c>
      <c r="E622" s="253" t="s">
        <v>397</v>
      </c>
      <c r="F622" s="225">
        <f t="shared" si="76"/>
        <v>35.299999999999997</v>
      </c>
      <c r="G622" s="225">
        <f t="shared" si="77"/>
        <v>0</v>
      </c>
      <c r="H622" s="225">
        <v>35.299999999999997</v>
      </c>
      <c r="I622" s="225">
        <v>0</v>
      </c>
      <c r="J622" s="225"/>
      <c r="K622" s="225"/>
      <c r="L622" s="225"/>
      <c r="M622" s="225"/>
      <c r="N622" s="225"/>
      <c r="O622" s="225"/>
      <c r="P622" s="225"/>
      <c r="Q622" s="225"/>
      <c r="R622" s="253" t="s">
        <v>63</v>
      </c>
      <c r="S622" s="109">
        <v>20</v>
      </c>
      <c r="T622" s="584">
        <v>0</v>
      </c>
      <c r="U622" s="755"/>
    </row>
    <row r="623" spans="1:22" ht="162" customHeight="1">
      <c r="A623" s="847"/>
      <c r="B623" s="103">
        <v>3</v>
      </c>
      <c r="C623" s="83" t="s">
        <v>373</v>
      </c>
      <c r="D623" s="101">
        <v>2020</v>
      </c>
      <c r="E623" s="189" t="s">
        <v>397</v>
      </c>
      <c r="F623" s="225">
        <f t="shared" si="76"/>
        <v>20</v>
      </c>
      <c r="G623" s="225">
        <f t="shared" si="77"/>
        <v>2.9</v>
      </c>
      <c r="H623" s="229"/>
      <c r="I623" s="229"/>
      <c r="J623" s="229"/>
      <c r="K623" s="229"/>
      <c r="L623" s="231">
        <v>20</v>
      </c>
      <c r="M623" s="231">
        <v>2.9</v>
      </c>
      <c r="N623" s="231"/>
      <c r="O623" s="231"/>
      <c r="P623" s="231"/>
      <c r="Q623" s="231"/>
      <c r="R623" s="255" t="s">
        <v>63</v>
      </c>
      <c r="S623" s="101">
        <v>20</v>
      </c>
      <c r="T623" s="584">
        <v>3</v>
      </c>
      <c r="U623" s="755" t="s">
        <v>1484</v>
      </c>
    </row>
    <row r="624" spans="1:22" ht="15.75">
      <c r="A624" s="16"/>
      <c r="B624" s="15"/>
      <c r="C624" s="16" t="s">
        <v>186</v>
      </c>
      <c r="D624" s="15"/>
      <c r="E624" s="15"/>
      <c r="F624" s="18">
        <f>H624+J624+L624+N624+P624</f>
        <v>144209</v>
      </c>
      <c r="G624" s="18">
        <f>I624+K624+M624+O624+Q624</f>
        <v>84301.671000000002</v>
      </c>
      <c r="H624" s="18">
        <f>SUM(H608:H623)</f>
        <v>143602.5</v>
      </c>
      <c r="I624" s="18">
        <f t="shared" ref="I624:Q624" si="78">SUM(I608:I623)</f>
        <v>84058.081000000006</v>
      </c>
      <c r="J624" s="18">
        <f>SUM(J608:J623)</f>
        <v>147</v>
      </c>
      <c r="K624" s="18">
        <f t="shared" si="78"/>
        <v>147</v>
      </c>
      <c r="L624" s="18">
        <f t="shared" si="78"/>
        <v>459.5</v>
      </c>
      <c r="M624" s="18">
        <f t="shared" si="78"/>
        <v>96.59</v>
      </c>
      <c r="N624" s="18">
        <f t="shared" si="78"/>
        <v>0</v>
      </c>
      <c r="O624" s="18">
        <f t="shared" si="78"/>
        <v>0</v>
      </c>
      <c r="P624" s="18">
        <f t="shared" si="78"/>
        <v>0</v>
      </c>
      <c r="Q624" s="18">
        <f t="shared" si="78"/>
        <v>0</v>
      </c>
      <c r="R624" s="16"/>
      <c r="S624" s="15"/>
      <c r="T624" s="19"/>
      <c r="U624" s="761"/>
      <c r="V624" s="729"/>
    </row>
    <row r="625" spans="1:21" ht="15.75" customHeight="1">
      <c r="A625" s="830" t="s">
        <v>1060</v>
      </c>
      <c r="B625" s="831"/>
      <c r="C625" s="831"/>
      <c r="D625" s="831"/>
      <c r="E625" s="831"/>
      <c r="F625" s="831"/>
      <c r="G625" s="831"/>
      <c r="H625" s="831"/>
      <c r="I625" s="831"/>
      <c r="J625" s="831"/>
      <c r="K625" s="831"/>
      <c r="L625" s="831"/>
      <c r="M625" s="831"/>
      <c r="N625" s="831"/>
      <c r="O625" s="831"/>
      <c r="P625" s="831"/>
      <c r="Q625" s="831"/>
      <c r="R625" s="831"/>
      <c r="S625" s="831"/>
      <c r="T625" s="832"/>
      <c r="U625" s="755"/>
    </row>
    <row r="626" spans="1:21" ht="18.75" customHeight="1">
      <c r="A626" s="830" t="s">
        <v>741</v>
      </c>
      <c r="B626" s="831"/>
      <c r="C626" s="831"/>
      <c r="D626" s="831"/>
      <c r="E626" s="831"/>
      <c r="F626" s="831"/>
      <c r="G626" s="831"/>
      <c r="H626" s="831"/>
      <c r="I626" s="831"/>
      <c r="J626" s="831"/>
      <c r="K626" s="831"/>
      <c r="L626" s="831"/>
      <c r="M626" s="831"/>
      <c r="N626" s="831"/>
      <c r="O626" s="831"/>
      <c r="P626" s="831"/>
      <c r="Q626" s="831"/>
      <c r="R626" s="831"/>
      <c r="S626" s="831"/>
      <c r="T626" s="832"/>
      <c r="U626" s="755"/>
    </row>
    <row r="627" spans="1:21" ht="63.75" customHeight="1">
      <c r="A627" s="911" t="s">
        <v>1043</v>
      </c>
      <c r="B627" s="912"/>
      <c r="C627" s="912"/>
      <c r="D627" s="912"/>
      <c r="E627" s="912"/>
      <c r="F627" s="912"/>
      <c r="G627" s="912"/>
      <c r="H627" s="912"/>
      <c r="I627" s="912"/>
      <c r="J627" s="912"/>
      <c r="K627" s="912"/>
      <c r="L627" s="912"/>
      <c r="M627" s="912"/>
      <c r="N627" s="912"/>
      <c r="O627" s="912"/>
      <c r="P627" s="912"/>
      <c r="Q627" s="912"/>
      <c r="R627" s="912"/>
      <c r="S627" s="913"/>
      <c r="T627" s="19"/>
      <c r="U627" s="755"/>
    </row>
    <row r="628" spans="1:21" ht="33" customHeight="1">
      <c r="A628" s="845" t="s">
        <v>422</v>
      </c>
      <c r="B628" s="15"/>
      <c r="C628" s="107" t="s">
        <v>1044</v>
      </c>
      <c r="D628" s="15"/>
      <c r="E628" s="15"/>
      <c r="F628" s="15"/>
      <c r="G628" s="15"/>
      <c r="H628" s="15"/>
      <c r="I628" s="15"/>
      <c r="J628" s="15"/>
      <c r="K628" s="15"/>
      <c r="L628" s="15"/>
      <c r="M628" s="15"/>
      <c r="N628" s="15"/>
      <c r="O628" s="15"/>
      <c r="P628" s="15"/>
      <c r="Q628" s="15"/>
      <c r="R628" s="15"/>
      <c r="S628" s="15"/>
      <c r="T628" s="19"/>
      <c r="U628" s="755"/>
    </row>
    <row r="629" spans="1:21" ht="91.5" customHeight="1">
      <c r="A629" s="846"/>
      <c r="B629" s="369">
        <v>1</v>
      </c>
      <c r="C629" s="19" t="s">
        <v>1045</v>
      </c>
      <c r="D629" s="369">
        <v>2020</v>
      </c>
      <c r="E629" s="369" t="s">
        <v>1046</v>
      </c>
      <c r="F629" s="190">
        <f>N629</f>
        <v>50</v>
      </c>
      <c r="G629" s="190">
        <f>I629+K629+M629+O629+Q629</f>
        <v>50</v>
      </c>
      <c r="H629" s="15" t="s">
        <v>371</v>
      </c>
      <c r="I629" s="15"/>
      <c r="J629" s="15"/>
      <c r="K629" s="15"/>
      <c r="L629" s="15"/>
      <c r="M629" s="15"/>
      <c r="N629" s="190">
        <v>50</v>
      </c>
      <c r="O629" s="190">
        <v>50</v>
      </c>
      <c r="P629" s="15"/>
      <c r="Q629" s="15"/>
      <c r="R629" s="369" t="s">
        <v>1047</v>
      </c>
      <c r="S629" s="369" t="s">
        <v>1048</v>
      </c>
      <c r="T629" s="540" t="s">
        <v>1048</v>
      </c>
      <c r="U629" s="755" t="s">
        <v>1485</v>
      </c>
    </row>
    <row r="630" spans="1:21" ht="65.25" customHeight="1">
      <c r="A630" s="846"/>
      <c r="B630" s="369">
        <v>2</v>
      </c>
      <c r="C630" s="407" t="s">
        <v>1209</v>
      </c>
      <c r="D630" s="369">
        <v>2020</v>
      </c>
      <c r="E630" s="369" t="s">
        <v>1046</v>
      </c>
      <c r="F630" s="190">
        <f t="shared" ref="F630:F632" si="79">H630+J630+L630+N630+P630</f>
        <v>300</v>
      </c>
      <c r="G630" s="190">
        <f t="shared" ref="G630:G647" si="80">I630+K630+M630+O630+Q630</f>
        <v>0</v>
      </c>
      <c r="H630" s="15"/>
      <c r="I630" s="15"/>
      <c r="J630" s="15"/>
      <c r="K630" s="15"/>
      <c r="L630" s="15"/>
      <c r="M630" s="15"/>
      <c r="N630" s="190">
        <v>300</v>
      </c>
      <c r="O630" s="190">
        <v>0</v>
      </c>
      <c r="P630" s="15"/>
      <c r="Q630" s="15"/>
      <c r="R630" s="369" t="s">
        <v>1047</v>
      </c>
      <c r="S630" s="369" t="s">
        <v>1049</v>
      </c>
      <c r="T630" s="540" t="s">
        <v>1049</v>
      </c>
      <c r="U630" s="764"/>
    </row>
    <row r="631" spans="1:21" ht="69" customHeight="1">
      <c r="A631" s="846"/>
      <c r="B631" s="369">
        <v>3</v>
      </c>
      <c r="C631" s="19" t="s">
        <v>1050</v>
      </c>
      <c r="D631" s="369">
        <v>2020</v>
      </c>
      <c r="E631" s="369" t="s">
        <v>1046</v>
      </c>
      <c r="F631" s="190">
        <f t="shared" si="79"/>
        <v>400</v>
      </c>
      <c r="G631" s="190">
        <f t="shared" si="80"/>
        <v>310</v>
      </c>
      <c r="H631" s="15"/>
      <c r="I631" s="15"/>
      <c r="J631" s="15"/>
      <c r="K631" s="15"/>
      <c r="L631" s="15"/>
      <c r="M631" s="15"/>
      <c r="N631" s="190">
        <v>400</v>
      </c>
      <c r="O631" s="190">
        <v>310</v>
      </c>
      <c r="P631" s="15"/>
      <c r="Q631" s="15"/>
      <c r="R631" s="369" t="s">
        <v>1051</v>
      </c>
      <c r="S631" s="369" t="s">
        <v>1052</v>
      </c>
      <c r="T631" s="753" t="s">
        <v>1052</v>
      </c>
      <c r="U631" s="785" t="s">
        <v>1486</v>
      </c>
    </row>
    <row r="632" spans="1:21" ht="152.25" customHeight="1">
      <c r="A632" s="846"/>
      <c r="B632" s="369">
        <v>4</v>
      </c>
      <c r="C632" s="19" t="s">
        <v>1053</v>
      </c>
      <c r="D632" s="369">
        <v>2020</v>
      </c>
      <c r="E632" s="369" t="s">
        <v>1046</v>
      </c>
      <c r="F632" s="190">
        <f t="shared" si="79"/>
        <v>40</v>
      </c>
      <c r="G632" s="190">
        <f t="shared" si="80"/>
        <v>40</v>
      </c>
      <c r="H632" s="15"/>
      <c r="I632" s="15"/>
      <c r="J632" s="15"/>
      <c r="K632" s="15"/>
      <c r="L632" s="15"/>
      <c r="M632" s="15"/>
      <c r="N632" s="190">
        <v>40</v>
      </c>
      <c r="O632" s="190">
        <v>40</v>
      </c>
      <c r="P632" s="15"/>
      <c r="Q632" s="15"/>
      <c r="R632" s="369" t="s">
        <v>1054</v>
      </c>
      <c r="S632" s="408">
        <v>0.996</v>
      </c>
      <c r="T632" s="775">
        <v>0.996</v>
      </c>
      <c r="U632" s="768" t="s">
        <v>1617</v>
      </c>
    </row>
    <row r="633" spans="1:21" ht="48.75" customHeight="1">
      <c r="A633" s="846"/>
      <c r="B633" s="15"/>
      <c r="C633" s="107" t="s">
        <v>950</v>
      </c>
      <c r="D633" s="15"/>
      <c r="E633" s="15"/>
      <c r="F633" s="15"/>
      <c r="G633" s="190"/>
      <c r="H633" s="15"/>
      <c r="I633" s="15"/>
      <c r="J633" s="15"/>
      <c r="K633" s="15"/>
      <c r="L633" s="15"/>
      <c r="M633" s="15"/>
      <c r="N633" s="190"/>
      <c r="O633" s="190"/>
      <c r="P633" s="15"/>
      <c r="Q633" s="15"/>
      <c r="R633" s="369"/>
      <c r="S633" s="369"/>
      <c r="T633" s="19"/>
      <c r="U633" s="765"/>
    </row>
    <row r="634" spans="1:21" ht="116.25" customHeight="1">
      <c r="A634" s="846"/>
      <c r="B634" s="253">
        <v>1</v>
      </c>
      <c r="C634" s="19" t="s">
        <v>788</v>
      </c>
      <c r="D634" s="253">
        <v>2020</v>
      </c>
      <c r="E634" s="204" t="s">
        <v>423</v>
      </c>
      <c r="F634" s="691">
        <f>H634+L634+J634+N634+P634</f>
        <v>40</v>
      </c>
      <c r="G634" s="190">
        <f t="shared" si="80"/>
        <v>0</v>
      </c>
      <c r="H634" s="691"/>
      <c r="I634" s="691"/>
      <c r="J634" s="691"/>
      <c r="K634" s="691"/>
      <c r="L634" s="691">
        <v>40</v>
      </c>
      <c r="M634" s="691">
        <v>0</v>
      </c>
      <c r="N634" s="252"/>
      <c r="O634" s="539"/>
      <c r="P634" s="252"/>
      <c r="Q634" s="539"/>
      <c r="R634" s="253" t="s">
        <v>507</v>
      </c>
      <c r="S634" s="253" t="s">
        <v>424</v>
      </c>
      <c r="T634" s="540" t="s">
        <v>424</v>
      </c>
      <c r="U634" s="755"/>
    </row>
    <row r="635" spans="1:21" ht="98.25" customHeight="1">
      <c r="A635" s="846"/>
      <c r="B635" s="15"/>
      <c r="C635" s="108" t="s">
        <v>951</v>
      </c>
      <c r="D635" s="15"/>
      <c r="E635" s="15"/>
      <c r="F635" s="220"/>
      <c r="G635" s="632"/>
      <c r="H635" s="681"/>
      <c r="I635" s="681"/>
      <c r="J635" s="681"/>
      <c r="K635" s="681"/>
      <c r="L635" s="681"/>
      <c r="M635" s="681"/>
      <c r="N635" s="18"/>
      <c r="O635" s="18"/>
      <c r="P635" s="18"/>
      <c r="Q635" s="18"/>
      <c r="R635" s="15"/>
      <c r="S635" s="15"/>
      <c r="T635" s="19"/>
      <c r="U635" s="764"/>
    </row>
    <row r="636" spans="1:21" ht="106.5" customHeight="1">
      <c r="A636" s="846"/>
      <c r="B636" s="253">
        <v>1</v>
      </c>
      <c r="C636" s="19" t="s">
        <v>426</v>
      </c>
      <c r="D636" s="82">
        <v>2020</v>
      </c>
      <c r="E636" s="204" t="s">
        <v>427</v>
      </c>
      <c r="F636" s="691">
        <f>H636+J636+L636+N636+P636</f>
        <v>2000</v>
      </c>
      <c r="G636" s="190">
        <f t="shared" si="80"/>
        <v>1871.7</v>
      </c>
      <c r="H636" s="691"/>
      <c r="I636" s="691"/>
      <c r="J636" s="691"/>
      <c r="K636" s="691"/>
      <c r="L636" s="691">
        <v>2000</v>
      </c>
      <c r="M636" s="691">
        <v>1871.7</v>
      </c>
      <c r="N636" s="252"/>
      <c r="O636" s="539"/>
      <c r="P636" s="252"/>
      <c r="Q636" s="539"/>
      <c r="R636" s="253" t="s">
        <v>425</v>
      </c>
      <c r="S636" s="253">
        <v>431.31</v>
      </c>
      <c r="T636" s="753">
        <v>431.31</v>
      </c>
      <c r="U636" s="766" t="s">
        <v>1618</v>
      </c>
    </row>
    <row r="637" spans="1:21" ht="75.75" customHeight="1">
      <c r="A637" s="846"/>
      <c r="B637" s="253">
        <v>2</v>
      </c>
      <c r="C637" s="19" t="s">
        <v>428</v>
      </c>
      <c r="D637" s="253">
        <v>2020</v>
      </c>
      <c r="E637" s="204" t="s">
        <v>427</v>
      </c>
      <c r="F637" s="691">
        <f t="shared" ref="F637:F639" si="81">H637+J637+L637+N637+P637</f>
        <v>1535</v>
      </c>
      <c r="G637" s="190">
        <f t="shared" si="80"/>
        <v>535.70000000000005</v>
      </c>
      <c r="H637" s="18"/>
      <c r="I637" s="18"/>
      <c r="J637" s="18"/>
      <c r="K637" s="18"/>
      <c r="L637" s="691">
        <f>35+1500</f>
        <v>1535</v>
      </c>
      <c r="M637" s="691">
        <v>535.70000000000005</v>
      </c>
      <c r="N637" s="18"/>
      <c r="O637" s="18"/>
      <c r="P637" s="18"/>
      <c r="Q637" s="18"/>
      <c r="R637" s="204" t="s">
        <v>429</v>
      </c>
      <c r="S637" s="204" t="s">
        <v>952</v>
      </c>
      <c r="T637" s="776" t="s">
        <v>952</v>
      </c>
      <c r="U637" s="766" t="s">
        <v>1487</v>
      </c>
    </row>
    <row r="638" spans="1:21" ht="95.25" customHeight="1">
      <c r="A638" s="846"/>
      <c r="B638" s="253">
        <v>3</v>
      </c>
      <c r="C638" s="19" t="s">
        <v>430</v>
      </c>
      <c r="D638" s="253">
        <v>2020</v>
      </c>
      <c r="E638" s="204" t="s">
        <v>427</v>
      </c>
      <c r="F638" s="691">
        <f t="shared" si="81"/>
        <v>250</v>
      </c>
      <c r="G638" s="190">
        <f t="shared" si="80"/>
        <v>100</v>
      </c>
      <c r="H638" s="691"/>
      <c r="I638" s="691"/>
      <c r="J638" s="691"/>
      <c r="K638" s="691"/>
      <c r="L638" s="691">
        <v>250</v>
      </c>
      <c r="M638" s="691">
        <v>100</v>
      </c>
      <c r="N638" s="252"/>
      <c r="O638" s="539"/>
      <c r="P638" s="252"/>
      <c r="Q638" s="539"/>
      <c r="R638" s="406" t="s">
        <v>1065</v>
      </c>
      <c r="S638" s="253">
        <v>43</v>
      </c>
      <c r="T638" s="753">
        <v>43</v>
      </c>
      <c r="U638" s="766" t="s">
        <v>1619</v>
      </c>
    </row>
    <row r="639" spans="1:21" ht="99" customHeight="1">
      <c r="A639" s="846"/>
      <c r="B639" s="419">
        <v>4</v>
      </c>
      <c r="C639" s="19" t="s">
        <v>1064</v>
      </c>
      <c r="D639" s="419">
        <v>2020</v>
      </c>
      <c r="E639" s="204" t="s">
        <v>427</v>
      </c>
      <c r="F639" s="691">
        <f t="shared" si="81"/>
        <v>450</v>
      </c>
      <c r="G639" s="190">
        <f t="shared" si="80"/>
        <v>300</v>
      </c>
      <c r="H639" s="691"/>
      <c r="I639" s="691"/>
      <c r="J639" s="691"/>
      <c r="K639" s="691"/>
      <c r="L639" s="691">
        <v>450</v>
      </c>
      <c r="M639" s="691">
        <v>300</v>
      </c>
      <c r="N639" s="418"/>
      <c r="O639" s="539"/>
      <c r="P639" s="418"/>
      <c r="Q639" s="539"/>
      <c r="R639" s="419" t="s">
        <v>1069</v>
      </c>
      <c r="S639" s="419" t="s">
        <v>1066</v>
      </c>
      <c r="T639" s="753" t="s">
        <v>1367</v>
      </c>
      <c r="U639" s="766" t="s">
        <v>1620</v>
      </c>
    </row>
    <row r="640" spans="1:21" ht="67.5" customHeight="1">
      <c r="A640" s="846"/>
      <c r="B640" s="253"/>
      <c r="C640" s="108" t="s">
        <v>1210</v>
      </c>
      <c r="D640" s="253"/>
      <c r="E640" s="253"/>
      <c r="F640" s="220"/>
      <c r="G640" s="632"/>
      <c r="H640" s="220"/>
      <c r="I640" s="220"/>
      <c r="J640" s="220"/>
      <c r="K640" s="220"/>
      <c r="L640" s="220"/>
      <c r="M640" s="220"/>
      <c r="N640" s="252"/>
      <c r="O640" s="539"/>
      <c r="P640" s="252"/>
      <c r="Q640" s="539"/>
      <c r="R640" s="253"/>
      <c r="S640" s="253"/>
      <c r="T640" s="540"/>
      <c r="U640" s="765"/>
    </row>
    <row r="641" spans="1:21" ht="144.75" customHeight="1">
      <c r="A641" s="846"/>
      <c r="B641" s="253">
        <v>1</v>
      </c>
      <c r="C641" s="19" t="s">
        <v>1055</v>
      </c>
      <c r="D641" s="253">
        <v>2020</v>
      </c>
      <c r="E641" s="204" t="s">
        <v>427</v>
      </c>
      <c r="F641" s="691">
        <f t="shared" ref="F641:F647" si="82">H641+L641+J641+N641+P641</f>
        <v>300</v>
      </c>
      <c r="G641" s="190">
        <f t="shared" si="80"/>
        <v>240.4</v>
      </c>
      <c r="H641" s="691"/>
      <c r="I641" s="691"/>
      <c r="J641" s="691"/>
      <c r="K641" s="691"/>
      <c r="L641" s="691">
        <v>300</v>
      </c>
      <c r="M641" s="691">
        <v>240.4</v>
      </c>
      <c r="N641" s="252"/>
      <c r="O641" s="539"/>
      <c r="P641" s="252"/>
      <c r="Q641" s="539"/>
      <c r="R641" s="204" t="s">
        <v>1068</v>
      </c>
      <c r="S641" s="204" t="s">
        <v>431</v>
      </c>
      <c r="T641" s="204">
        <v>12</v>
      </c>
      <c r="U641" s="755" t="s">
        <v>1635</v>
      </c>
    </row>
    <row r="642" spans="1:21" ht="145.5" customHeight="1">
      <c r="A642" s="846"/>
      <c r="B642" s="253">
        <v>2</v>
      </c>
      <c r="C642" s="19" t="s">
        <v>1056</v>
      </c>
      <c r="D642" s="538">
        <v>2020</v>
      </c>
      <c r="E642" s="204" t="s">
        <v>427</v>
      </c>
      <c r="F642" s="537">
        <f t="shared" si="82"/>
        <v>400</v>
      </c>
      <c r="G642" s="190">
        <f t="shared" si="80"/>
        <v>0</v>
      </c>
      <c r="H642" s="537"/>
      <c r="I642" s="539"/>
      <c r="J642" s="537"/>
      <c r="K642" s="539"/>
      <c r="L642" s="537">
        <v>400</v>
      </c>
      <c r="M642" s="539">
        <v>0</v>
      </c>
      <c r="N642" s="537"/>
      <c r="O642" s="539"/>
      <c r="P642" s="537"/>
      <c r="Q642" s="539"/>
      <c r="R642" s="538" t="s">
        <v>432</v>
      </c>
      <c r="S642" s="538" t="s">
        <v>953</v>
      </c>
      <c r="T642" s="540"/>
      <c r="U642" s="755"/>
    </row>
    <row r="643" spans="1:21" ht="89.25" customHeight="1">
      <c r="A643" s="846"/>
      <c r="B643" s="419">
        <v>3</v>
      </c>
      <c r="C643" s="19" t="s">
        <v>1067</v>
      </c>
      <c r="D643" s="419">
        <v>2020</v>
      </c>
      <c r="E643" s="204" t="s">
        <v>427</v>
      </c>
      <c r="F643" s="418">
        <f t="shared" si="82"/>
        <v>50</v>
      </c>
      <c r="G643" s="190">
        <f t="shared" si="80"/>
        <v>0</v>
      </c>
      <c r="H643" s="418"/>
      <c r="I643" s="539"/>
      <c r="J643" s="418"/>
      <c r="K643" s="539"/>
      <c r="L643" s="418">
        <v>50</v>
      </c>
      <c r="M643" s="539">
        <v>0</v>
      </c>
      <c r="N643" s="418"/>
      <c r="O643" s="539"/>
      <c r="P643" s="418"/>
      <c r="Q643" s="539"/>
      <c r="R643" s="204" t="s">
        <v>1068</v>
      </c>
      <c r="S643" s="419" t="s">
        <v>1070</v>
      </c>
      <c r="T643" s="19"/>
      <c r="U643" s="755"/>
    </row>
    <row r="644" spans="1:21" ht="63">
      <c r="A644" s="846"/>
      <c r="B644" s="253"/>
      <c r="C644" s="108" t="s">
        <v>433</v>
      </c>
      <c r="D644" s="253"/>
      <c r="E644" s="253"/>
      <c r="F644" s="252"/>
      <c r="G644" s="190"/>
      <c r="H644" s="252"/>
      <c r="I644" s="539"/>
      <c r="J644" s="252"/>
      <c r="K644" s="539"/>
      <c r="L644" s="252"/>
      <c r="M644" s="539"/>
      <c r="N644" s="252"/>
      <c r="O644" s="539"/>
      <c r="P644" s="252"/>
      <c r="Q644" s="539"/>
      <c r="R644" s="253"/>
      <c r="S644" s="253"/>
      <c r="T644" s="19"/>
      <c r="U644" s="755"/>
    </row>
    <row r="645" spans="1:21" ht="67.5" customHeight="1">
      <c r="A645" s="846"/>
      <c r="B645" s="253">
        <v>1</v>
      </c>
      <c r="C645" s="19" t="s">
        <v>806</v>
      </c>
      <c r="D645" s="253">
        <v>2020</v>
      </c>
      <c r="E645" s="204" t="s">
        <v>427</v>
      </c>
      <c r="F645" s="691">
        <f t="shared" si="82"/>
        <v>500</v>
      </c>
      <c r="G645" s="190">
        <f t="shared" si="80"/>
        <v>0</v>
      </c>
      <c r="H645" s="220"/>
      <c r="I645" s="220"/>
      <c r="J645" s="220"/>
      <c r="K645" s="220"/>
      <c r="L645" s="691">
        <v>500</v>
      </c>
      <c r="M645" s="539">
        <v>0</v>
      </c>
      <c r="N645" s="252"/>
      <c r="O645" s="539"/>
      <c r="P645" s="252"/>
      <c r="Q645" s="539"/>
      <c r="R645" s="201" t="s">
        <v>1057</v>
      </c>
      <c r="S645" s="253">
        <v>1</v>
      </c>
      <c r="T645" s="540">
        <v>0</v>
      </c>
      <c r="U645" s="755" t="s">
        <v>1488</v>
      </c>
    </row>
    <row r="646" spans="1:21" ht="191.25" customHeight="1">
      <c r="A646" s="846"/>
      <c r="B646" s="253">
        <v>2</v>
      </c>
      <c r="C646" s="19" t="s">
        <v>434</v>
      </c>
      <c r="D646" s="253">
        <v>2020</v>
      </c>
      <c r="E646" s="204" t="s">
        <v>427</v>
      </c>
      <c r="F646" s="691">
        <f t="shared" si="82"/>
        <v>20</v>
      </c>
      <c r="G646" s="190">
        <f t="shared" si="80"/>
        <v>18.3</v>
      </c>
      <c r="H646" s="220"/>
      <c r="I646" s="220"/>
      <c r="J646" s="220"/>
      <c r="K646" s="220"/>
      <c r="L646" s="691">
        <v>20</v>
      </c>
      <c r="M646" s="539">
        <v>18.3</v>
      </c>
      <c r="N646" s="252"/>
      <c r="O646" s="539"/>
      <c r="P646" s="252"/>
      <c r="Q646" s="539"/>
      <c r="R646" s="204" t="s">
        <v>435</v>
      </c>
      <c r="S646" s="253">
        <v>3</v>
      </c>
      <c r="T646" s="540">
        <v>3</v>
      </c>
      <c r="U646" s="766" t="s">
        <v>1760</v>
      </c>
    </row>
    <row r="647" spans="1:21" ht="177.75" customHeight="1">
      <c r="A647" s="847"/>
      <c r="B647" s="253">
        <v>3</v>
      </c>
      <c r="C647" s="19" t="s">
        <v>438</v>
      </c>
      <c r="D647" s="253">
        <v>2020</v>
      </c>
      <c r="E647" s="253" t="s">
        <v>436</v>
      </c>
      <c r="F647" s="691">
        <f t="shared" si="82"/>
        <v>50</v>
      </c>
      <c r="G647" s="190">
        <f t="shared" si="80"/>
        <v>40</v>
      </c>
      <c r="H647" s="220"/>
      <c r="I647" s="220"/>
      <c r="J647" s="220"/>
      <c r="K647" s="220"/>
      <c r="L647" s="691">
        <v>50</v>
      </c>
      <c r="M647" s="221">
        <v>40</v>
      </c>
      <c r="N647" s="252"/>
      <c r="O647" s="539"/>
      <c r="P647" s="252"/>
      <c r="Q647" s="539"/>
      <c r="R647" s="253" t="s">
        <v>781</v>
      </c>
      <c r="S647" s="253" t="s">
        <v>437</v>
      </c>
      <c r="T647" s="539" t="s">
        <v>1636</v>
      </c>
      <c r="U647" s="755" t="s">
        <v>1761</v>
      </c>
    </row>
    <row r="648" spans="1:21" ht="15.75" customHeight="1">
      <c r="A648" s="16"/>
      <c r="B648" s="15"/>
      <c r="C648" s="16" t="s">
        <v>173</v>
      </c>
      <c r="D648" s="15"/>
      <c r="E648" s="15"/>
      <c r="F648" s="18">
        <f>H648+J648+L648+N648+P648</f>
        <v>6385</v>
      </c>
      <c r="G648" s="18">
        <f>I648+K648+M648+O648+Q648</f>
        <v>3506.1000000000004</v>
      </c>
      <c r="H648" s="18">
        <f t="shared" ref="H648:Q648" si="83">SUM(H628:H647)</f>
        <v>0</v>
      </c>
      <c r="I648" s="18">
        <f t="shared" si="83"/>
        <v>0</v>
      </c>
      <c r="J648" s="18">
        <f t="shared" si="83"/>
        <v>0</v>
      </c>
      <c r="K648" s="18">
        <f t="shared" si="83"/>
        <v>0</v>
      </c>
      <c r="L648" s="18">
        <f t="shared" si="83"/>
        <v>5595</v>
      </c>
      <c r="M648" s="18">
        <f t="shared" si="83"/>
        <v>3106.1000000000004</v>
      </c>
      <c r="N648" s="18">
        <f t="shared" si="83"/>
        <v>790</v>
      </c>
      <c r="O648" s="18">
        <f t="shared" si="83"/>
        <v>400</v>
      </c>
      <c r="P648" s="18">
        <f t="shared" si="83"/>
        <v>0</v>
      </c>
      <c r="Q648" s="18">
        <f t="shared" si="83"/>
        <v>0</v>
      </c>
      <c r="R648" s="16"/>
      <c r="S648" s="15"/>
      <c r="T648" s="539"/>
      <c r="U648" s="755"/>
    </row>
    <row r="649" spans="1:21" ht="16.5" customHeight="1">
      <c r="A649" s="830" t="s">
        <v>742</v>
      </c>
      <c r="B649" s="831"/>
      <c r="C649" s="831"/>
      <c r="D649" s="831"/>
      <c r="E649" s="831"/>
      <c r="F649" s="831"/>
      <c r="G649" s="831"/>
      <c r="H649" s="831"/>
      <c r="I649" s="831"/>
      <c r="J649" s="831"/>
      <c r="K649" s="831"/>
      <c r="L649" s="831"/>
      <c r="M649" s="831"/>
      <c r="N649" s="831"/>
      <c r="O649" s="831"/>
      <c r="P649" s="831"/>
      <c r="Q649" s="831"/>
      <c r="R649" s="831"/>
      <c r="S649" s="831"/>
      <c r="T649" s="832"/>
      <c r="U649" s="755"/>
    </row>
    <row r="650" spans="1:21" ht="183.75" customHeight="1">
      <c r="A650" s="254" t="s">
        <v>1186</v>
      </c>
      <c r="B650" s="255">
        <v>1</v>
      </c>
      <c r="C650" s="254" t="s">
        <v>133</v>
      </c>
      <c r="D650" s="255">
        <v>2020</v>
      </c>
      <c r="E650" s="255" t="s">
        <v>134</v>
      </c>
      <c r="F650" s="724">
        <f>H650+J650+L650+N650+P650</f>
        <v>4000</v>
      </c>
      <c r="G650" s="724">
        <f>I650+K650+M650+O650+Q650</f>
        <v>0</v>
      </c>
      <c r="H650" s="724"/>
      <c r="I650" s="724"/>
      <c r="J650" s="724"/>
      <c r="K650" s="724"/>
      <c r="L650" s="724">
        <v>4000</v>
      </c>
      <c r="M650" s="724"/>
      <c r="N650" s="119"/>
      <c r="O650" s="119"/>
      <c r="P650" s="119"/>
      <c r="Q650" s="119"/>
      <c r="R650" s="255" t="s">
        <v>669</v>
      </c>
      <c r="S650" s="46">
        <v>3000</v>
      </c>
      <c r="T650" s="577">
        <v>0</v>
      </c>
      <c r="U650" s="755"/>
    </row>
    <row r="651" spans="1:21" ht="111.75" customHeight="1">
      <c r="A651" s="903" t="s">
        <v>135</v>
      </c>
      <c r="B651" s="255">
        <v>1</v>
      </c>
      <c r="C651" s="367" t="s">
        <v>136</v>
      </c>
      <c r="D651" s="368">
        <v>2020</v>
      </c>
      <c r="E651" s="892" t="s">
        <v>137</v>
      </c>
      <c r="F651" s="724">
        <f t="shared" ref="F651:F656" si="84">H651+J651+L651+N651+P651</f>
        <v>600</v>
      </c>
      <c r="G651" s="724">
        <f t="shared" ref="G651:G662" si="85">I651+K651+M651+O651+Q651</f>
        <v>0</v>
      </c>
      <c r="H651" s="724"/>
      <c r="I651" s="724"/>
      <c r="J651" s="724"/>
      <c r="K651" s="724"/>
      <c r="L651" s="724">
        <v>600</v>
      </c>
      <c r="M651" s="724"/>
      <c r="N651" s="119"/>
      <c r="O651" s="119"/>
      <c r="P651" s="119"/>
      <c r="Q651" s="119"/>
      <c r="R651" s="891" t="s">
        <v>670</v>
      </c>
      <c r="S651" s="891">
        <v>890</v>
      </c>
      <c r="T651" s="577">
        <v>0</v>
      </c>
      <c r="U651" s="755"/>
    </row>
    <row r="652" spans="1:21" ht="79.5" customHeight="1">
      <c r="A652" s="903"/>
      <c r="B652" s="255">
        <v>2</v>
      </c>
      <c r="C652" s="254" t="s">
        <v>138</v>
      </c>
      <c r="D652" s="255">
        <v>2020</v>
      </c>
      <c r="E652" s="893"/>
      <c r="F652" s="724">
        <f t="shared" si="84"/>
        <v>400</v>
      </c>
      <c r="G652" s="724">
        <f t="shared" si="85"/>
        <v>0</v>
      </c>
      <c r="H652" s="724"/>
      <c r="I652" s="724"/>
      <c r="J652" s="724"/>
      <c r="K652" s="724"/>
      <c r="L652" s="724">
        <v>400</v>
      </c>
      <c r="M652" s="724"/>
      <c r="N652" s="119"/>
      <c r="O652" s="119"/>
      <c r="P652" s="119"/>
      <c r="Q652" s="119"/>
      <c r="R652" s="891"/>
      <c r="S652" s="891"/>
      <c r="T652" s="577">
        <v>0</v>
      </c>
      <c r="U652" s="755"/>
    </row>
    <row r="653" spans="1:21" ht="225.75" customHeight="1">
      <c r="A653" s="254" t="s">
        <v>139</v>
      </c>
      <c r="B653" s="255">
        <v>1</v>
      </c>
      <c r="C653" s="254" t="s">
        <v>140</v>
      </c>
      <c r="D653" s="255">
        <v>2020</v>
      </c>
      <c r="E653" s="258" t="s">
        <v>508</v>
      </c>
      <c r="F653" s="724">
        <f t="shared" si="84"/>
        <v>3900</v>
      </c>
      <c r="G653" s="724">
        <f t="shared" si="85"/>
        <v>0</v>
      </c>
      <c r="H653" s="724"/>
      <c r="I653" s="724"/>
      <c r="J653" s="724"/>
      <c r="K653" s="724"/>
      <c r="L653" s="724">
        <v>3900</v>
      </c>
      <c r="M653" s="637"/>
      <c r="N653" s="119"/>
      <c r="O653" s="119"/>
      <c r="P653" s="119"/>
      <c r="Q653" s="119"/>
      <c r="R653" s="255" t="s">
        <v>1293</v>
      </c>
      <c r="S653" s="255" t="s">
        <v>1294</v>
      </c>
      <c r="T653" s="577">
        <v>0</v>
      </c>
      <c r="U653" s="755"/>
    </row>
    <row r="654" spans="1:21" ht="196.5" customHeight="1">
      <c r="A654" s="266" t="s">
        <v>141</v>
      </c>
      <c r="B654" s="255">
        <v>1</v>
      </c>
      <c r="C654" s="19" t="s">
        <v>142</v>
      </c>
      <c r="D654" s="255">
        <v>2020</v>
      </c>
      <c r="E654" s="255" t="s">
        <v>143</v>
      </c>
      <c r="F654" s="724">
        <f t="shared" si="84"/>
        <v>1000</v>
      </c>
      <c r="G654" s="724">
        <f t="shared" si="85"/>
        <v>0</v>
      </c>
      <c r="H654" s="724"/>
      <c r="I654" s="724"/>
      <c r="J654" s="724"/>
      <c r="K654" s="724"/>
      <c r="L654" s="724">
        <v>1000</v>
      </c>
      <c r="M654" s="637"/>
      <c r="N654" s="119"/>
      <c r="O654" s="119"/>
      <c r="P654" s="119"/>
      <c r="Q654" s="119"/>
      <c r="R654" s="255" t="s">
        <v>509</v>
      </c>
      <c r="S654" s="255">
        <v>12</v>
      </c>
      <c r="T654" s="577">
        <v>0</v>
      </c>
      <c r="U654" s="755"/>
    </row>
    <row r="655" spans="1:21" ht="129.75" customHeight="1">
      <c r="A655" s="426" t="s">
        <v>144</v>
      </c>
      <c r="B655" s="255">
        <v>1</v>
      </c>
      <c r="C655" s="254" t="s">
        <v>514</v>
      </c>
      <c r="D655" s="255">
        <v>2020</v>
      </c>
      <c r="E655" s="255" t="s">
        <v>145</v>
      </c>
      <c r="F655" s="724">
        <f t="shared" si="84"/>
        <v>50</v>
      </c>
      <c r="G655" s="724">
        <f t="shared" si="85"/>
        <v>0</v>
      </c>
      <c r="H655" s="724"/>
      <c r="I655" s="724"/>
      <c r="J655" s="724"/>
      <c r="K655" s="724"/>
      <c r="L655" s="724">
        <v>50</v>
      </c>
      <c r="M655" s="637"/>
      <c r="N655" s="119"/>
      <c r="O655" s="119"/>
      <c r="P655" s="119"/>
      <c r="Q655" s="119"/>
      <c r="R655" s="255" t="s">
        <v>146</v>
      </c>
      <c r="S655" s="255" t="s">
        <v>147</v>
      </c>
      <c r="T655" s="580">
        <v>0</v>
      </c>
      <c r="U655" s="755"/>
    </row>
    <row r="656" spans="1:21" ht="30.75" customHeight="1">
      <c r="A656" s="843" t="s">
        <v>954</v>
      </c>
      <c r="B656" s="910">
        <v>1</v>
      </c>
      <c r="C656" s="843" t="s">
        <v>513</v>
      </c>
      <c r="D656" s="910">
        <v>2020</v>
      </c>
      <c r="E656" s="910" t="s">
        <v>134</v>
      </c>
      <c r="F656" s="835">
        <f t="shared" si="84"/>
        <v>120</v>
      </c>
      <c r="G656" s="119">
        <f t="shared" si="85"/>
        <v>0</v>
      </c>
      <c r="H656" s="835"/>
      <c r="I656" s="539"/>
      <c r="J656" s="835"/>
      <c r="K656" s="539"/>
      <c r="L656" s="835">
        <v>120</v>
      </c>
      <c r="M656" s="539"/>
      <c r="N656" s="835"/>
      <c r="O656" s="539"/>
      <c r="P656" s="835"/>
      <c r="Q656" s="539"/>
      <c r="R656" s="255" t="s">
        <v>510</v>
      </c>
      <c r="S656" s="253">
        <v>30</v>
      </c>
      <c r="T656" s="577">
        <v>0</v>
      </c>
      <c r="U656" s="755"/>
    </row>
    <row r="657" spans="1:21" ht="33" customHeight="1">
      <c r="A657" s="829"/>
      <c r="B657" s="910"/>
      <c r="C657" s="829"/>
      <c r="D657" s="910"/>
      <c r="E657" s="910"/>
      <c r="F657" s="835"/>
      <c r="G657" s="119">
        <f t="shared" si="85"/>
        <v>0</v>
      </c>
      <c r="H657" s="835"/>
      <c r="I657" s="539"/>
      <c r="J657" s="835"/>
      <c r="K657" s="539"/>
      <c r="L657" s="835"/>
      <c r="M657" s="539"/>
      <c r="N657" s="835"/>
      <c r="O657" s="539"/>
      <c r="P657" s="835"/>
      <c r="Q657" s="539"/>
      <c r="R657" s="253" t="s">
        <v>511</v>
      </c>
      <c r="S657" s="253">
        <v>2</v>
      </c>
      <c r="T657" s="577">
        <v>0</v>
      </c>
      <c r="U657" s="755"/>
    </row>
    <row r="658" spans="1:21" ht="35.25" customHeight="1">
      <c r="A658" s="829"/>
      <c r="B658" s="910"/>
      <c r="C658" s="829"/>
      <c r="D658" s="910"/>
      <c r="E658" s="910"/>
      <c r="F658" s="835"/>
      <c r="G658" s="119">
        <f t="shared" si="85"/>
        <v>0</v>
      </c>
      <c r="H658" s="835"/>
      <c r="I658" s="539"/>
      <c r="J658" s="835"/>
      <c r="K658" s="539"/>
      <c r="L658" s="835"/>
      <c r="M658" s="539"/>
      <c r="N658" s="835"/>
      <c r="O658" s="539"/>
      <c r="P658" s="835"/>
      <c r="Q658" s="539"/>
      <c r="R658" s="253" t="s">
        <v>148</v>
      </c>
      <c r="S658" s="253">
        <v>1</v>
      </c>
      <c r="T658" s="577">
        <v>0</v>
      </c>
      <c r="U658" s="755"/>
    </row>
    <row r="659" spans="1:21" ht="49.5" customHeight="1">
      <c r="A659" s="810"/>
      <c r="B659" s="910"/>
      <c r="C659" s="810"/>
      <c r="D659" s="910"/>
      <c r="E659" s="910"/>
      <c r="F659" s="835"/>
      <c r="G659" s="119">
        <f t="shared" si="85"/>
        <v>0</v>
      </c>
      <c r="H659" s="835"/>
      <c r="I659" s="539"/>
      <c r="J659" s="835"/>
      <c r="K659" s="539"/>
      <c r="L659" s="835"/>
      <c r="M659" s="539"/>
      <c r="N659" s="835"/>
      <c r="O659" s="539"/>
      <c r="P659" s="835"/>
      <c r="Q659" s="539"/>
      <c r="R659" s="253" t="s">
        <v>149</v>
      </c>
      <c r="S659" s="253">
        <v>4</v>
      </c>
      <c r="T659" s="577">
        <v>0</v>
      </c>
      <c r="U659" s="755"/>
    </row>
    <row r="660" spans="1:21" ht="210.75" customHeight="1">
      <c r="A660" s="254" t="s">
        <v>955</v>
      </c>
      <c r="B660" s="47">
        <v>1</v>
      </c>
      <c r="C660" s="254" t="s">
        <v>512</v>
      </c>
      <c r="D660" s="47">
        <v>2020</v>
      </c>
      <c r="E660" s="258" t="s">
        <v>723</v>
      </c>
      <c r="F660" s="239">
        <f>H660+J660+L660+N660+P660</f>
        <v>300</v>
      </c>
      <c r="G660" s="119">
        <f t="shared" si="85"/>
        <v>0</v>
      </c>
      <c r="H660" s="239"/>
      <c r="I660" s="239"/>
      <c r="J660" s="239"/>
      <c r="K660" s="239"/>
      <c r="L660" s="239">
        <v>300</v>
      </c>
      <c r="M660" s="239"/>
      <c r="N660" s="240"/>
      <c r="O660" s="240"/>
      <c r="P660" s="240"/>
      <c r="Q660" s="240"/>
      <c r="R660" s="48" t="s">
        <v>150</v>
      </c>
      <c r="S660" s="48">
        <v>1</v>
      </c>
      <c r="T660" s="577">
        <v>0</v>
      </c>
      <c r="U660" s="755"/>
    </row>
    <row r="661" spans="1:21" ht="166.5" customHeight="1">
      <c r="A661" s="460" t="s">
        <v>1154</v>
      </c>
      <c r="B661" s="47">
        <v>1</v>
      </c>
      <c r="C661" s="460" t="s">
        <v>1153</v>
      </c>
      <c r="D661" s="47">
        <v>2020</v>
      </c>
      <c r="E661" s="258" t="s">
        <v>1155</v>
      </c>
      <c r="F661" s="725">
        <f>H661+J661+L661+N661+P661</f>
        <v>2000</v>
      </c>
      <c r="G661" s="724">
        <f t="shared" si="85"/>
        <v>1555.1</v>
      </c>
      <c r="H661" s="725"/>
      <c r="I661" s="725"/>
      <c r="J661" s="725"/>
      <c r="K661" s="725"/>
      <c r="L661" s="725">
        <v>2000</v>
      </c>
      <c r="M661" s="727">
        <v>1555.1</v>
      </c>
      <c r="N661" s="689"/>
      <c r="O661" s="240"/>
      <c r="P661" s="240"/>
      <c r="Q661" s="563"/>
      <c r="R661" s="801" t="s">
        <v>1662</v>
      </c>
      <c r="S661" s="802"/>
      <c r="T661" s="802"/>
      <c r="U661" s="803"/>
    </row>
    <row r="662" spans="1:21" ht="129" customHeight="1">
      <c r="A662" s="266" t="s">
        <v>1038</v>
      </c>
      <c r="B662" s="47">
        <v>1</v>
      </c>
      <c r="C662" s="254" t="s">
        <v>671</v>
      </c>
      <c r="D662" s="47">
        <v>2020</v>
      </c>
      <c r="E662" s="258" t="s">
        <v>151</v>
      </c>
      <c r="F662" s="725">
        <f>H662+J662+L662+N662+P662</f>
        <v>5</v>
      </c>
      <c r="G662" s="724">
        <f t="shared" si="85"/>
        <v>0</v>
      </c>
      <c r="H662" s="725"/>
      <c r="I662" s="725"/>
      <c r="J662" s="725"/>
      <c r="K662" s="725"/>
      <c r="L662" s="725">
        <v>5</v>
      </c>
      <c r="M662" s="725"/>
      <c r="N662" s="689"/>
      <c r="O662" s="240"/>
      <c r="P662" s="240"/>
      <c r="Q662" s="240"/>
      <c r="R662" s="48" t="s">
        <v>191</v>
      </c>
      <c r="S662" s="48">
        <v>2000</v>
      </c>
      <c r="T662" s="577">
        <v>0</v>
      </c>
      <c r="U662" s="755"/>
    </row>
    <row r="663" spans="1:21" ht="15.75" customHeight="1">
      <c r="A663" s="49"/>
      <c r="B663" s="49"/>
      <c r="C663" s="49" t="s">
        <v>515</v>
      </c>
      <c r="D663" s="49"/>
      <c r="E663" s="49"/>
      <c r="F663" s="167">
        <f>SUM(F650:F662)</f>
        <v>12375</v>
      </c>
      <c r="G663" s="167">
        <f>SUM(G650:G662)</f>
        <v>1555.1</v>
      </c>
      <c r="H663" s="167">
        <f>SUM(H650:H662)</f>
        <v>0</v>
      </c>
      <c r="I663" s="167">
        <f t="shared" ref="I663:Q663" si="86">SUM(I650:I662)</f>
        <v>0</v>
      </c>
      <c r="J663" s="167">
        <f t="shared" si="86"/>
        <v>0</v>
      </c>
      <c r="K663" s="167">
        <f t="shared" si="86"/>
        <v>0</v>
      </c>
      <c r="L663" s="167">
        <f t="shared" si="86"/>
        <v>12375</v>
      </c>
      <c r="M663" s="167">
        <f t="shared" si="86"/>
        <v>1555.1</v>
      </c>
      <c r="N663" s="167">
        <f t="shared" si="86"/>
        <v>0</v>
      </c>
      <c r="O663" s="167">
        <f t="shared" si="86"/>
        <v>0</v>
      </c>
      <c r="P663" s="167">
        <f t="shared" si="86"/>
        <v>0</v>
      </c>
      <c r="Q663" s="167">
        <f t="shared" si="86"/>
        <v>0</v>
      </c>
      <c r="R663" s="52"/>
      <c r="S663" s="52"/>
      <c r="T663" s="19"/>
      <c r="U663" s="755"/>
    </row>
    <row r="664" spans="1:21" ht="19.5" customHeight="1">
      <c r="A664" s="830" t="s">
        <v>743</v>
      </c>
      <c r="B664" s="831"/>
      <c r="C664" s="831"/>
      <c r="D664" s="831"/>
      <c r="E664" s="831"/>
      <c r="F664" s="831"/>
      <c r="G664" s="831"/>
      <c r="H664" s="831"/>
      <c r="I664" s="831"/>
      <c r="J664" s="831"/>
      <c r="K664" s="831"/>
      <c r="L664" s="831"/>
      <c r="M664" s="831"/>
      <c r="N664" s="831"/>
      <c r="O664" s="831"/>
      <c r="P664" s="831"/>
      <c r="Q664" s="831"/>
      <c r="R664" s="831"/>
      <c r="S664" s="832"/>
      <c r="T664" s="19"/>
      <c r="U664" s="755"/>
    </row>
    <row r="665" spans="1:21" ht="141.75">
      <c r="A665" s="254" t="s">
        <v>153</v>
      </c>
      <c r="B665" s="14" t="s">
        <v>67</v>
      </c>
      <c r="C665" s="19" t="s">
        <v>1106</v>
      </c>
      <c r="D665" s="253">
        <v>2020</v>
      </c>
      <c r="E665" s="253" t="s">
        <v>1081</v>
      </c>
      <c r="F665" s="630">
        <f>H665+J665+L665+N665+P665</f>
        <v>200</v>
      </c>
      <c r="G665" s="630">
        <f>I665+K665+M665+O665+Q665</f>
        <v>0</v>
      </c>
      <c r="H665" s="630"/>
      <c r="I665" s="630"/>
      <c r="J665" s="630"/>
      <c r="K665" s="630"/>
      <c r="L665" s="630">
        <v>200</v>
      </c>
      <c r="M665" s="630">
        <v>0</v>
      </c>
      <c r="N665" s="220"/>
      <c r="O665" s="539"/>
      <c r="P665" s="252"/>
      <c r="Q665" s="539"/>
      <c r="R665" s="253" t="s">
        <v>1082</v>
      </c>
      <c r="S665" s="253">
        <v>1</v>
      </c>
      <c r="T665" s="540">
        <v>0</v>
      </c>
      <c r="U665" s="764" t="s">
        <v>1688</v>
      </c>
    </row>
    <row r="666" spans="1:21" ht="89.25">
      <c r="A666" s="843" t="s">
        <v>155</v>
      </c>
      <c r="B666" s="253">
        <v>1</v>
      </c>
      <c r="C666" s="19" t="s">
        <v>862</v>
      </c>
      <c r="D666" s="253">
        <v>2020</v>
      </c>
      <c r="E666" s="253" t="s">
        <v>156</v>
      </c>
      <c r="F666" s="627">
        <f t="shared" ref="F666:F671" si="87">H666+J666+L666+N666+P666</f>
        <v>0</v>
      </c>
      <c r="G666" s="627">
        <f t="shared" ref="G666:G679" si="88">I666+K666+M666+O666+Q666</f>
        <v>0</v>
      </c>
      <c r="H666" s="220"/>
      <c r="I666" s="220"/>
      <c r="J666" s="220"/>
      <c r="K666" s="220"/>
      <c r="L666" s="220"/>
      <c r="M666" s="220"/>
      <c r="N666" s="220"/>
      <c r="O666" s="539"/>
      <c r="P666" s="252"/>
      <c r="Q666" s="539"/>
      <c r="R666" s="253" t="s">
        <v>956</v>
      </c>
      <c r="S666" s="253" t="s">
        <v>1287</v>
      </c>
      <c r="T666" s="753" t="s">
        <v>1332</v>
      </c>
      <c r="U666" s="766" t="s">
        <v>1762</v>
      </c>
    </row>
    <row r="667" spans="1:21" ht="47.25">
      <c r="A667" s="810"/>
      <c r="B667" s="253">
        <v>2</v>
      </c>
      <c r="C667" s="19" t="s">
        <v>1192</v>
      </c>
      <c r="D667" s="253">
        <v>2020</v>
      </c>
      <c r="E667" s="253" t="s">
        <v>156</v>
      </c>
      <c r="F667" s="627">
        <f t="shared" si="87"/>
        <v>0</v>
      </c>
      <c r="G667" s="627">
        <f t="shared" si="88"/>
        <v>0</v>
      </c>
      <c r="H667" s="220"/>
      <c r="I667" s="220"/>
      <c r="J667" s="220"/>
      <c r="K667" s="220"/>
      <c r="L667" s="220"/>
      <c r="M667" s="220"/>
      <c r="N667" s="220"/>
      <c r="O667" s="539"/>
      <c r="P667" s="252"/>
      <c r="Q667" s="539"/>
      <c r="R667" s="253" t="s">
        <v>104</v>
      </c>
      <c r="S667" s="253">
        <v>48</v>
      </c>
      <c r="T667" s="753">
        <v>58</v>
      </c>
      <c r="U667" s="766" t="s">
        <v>1621</v>
      </c>
    </row>
    <row r="668" spans="1:21" ht="154.5" customHeight="1">
      <c r="A668" s="904" t="s">
        <v>157</v>
      </c>
      <c r="B668" s="255">
        <v>1</v>
      </c>
      <c r="C668" s="254" t="s">
        <v>158</v>
      </c>
      <c r="D668" s="255">
        <v>2020</v>
      </c>
      <c r="E668" s="256" t="s">
        <v>957</v>
      </c>
      <c r="F668" s="731">
        <f t="shared" si="87"/>
        <v>0</v>
      </c>
      <c r="G668" s="731">
        <f t="shared" si="88"/>
        <v>0</v>
      </c>
      <c r="H668" s="724"/>
      <c r="I668" s="637"/>
      <c r="J668" s="637"/>
      <c r="K668" s="637"/>
      <c r="L668" s="637"/>
      <c r="M668" s="637"/>
      <c r="N668" s="637"/>
      <c r="O668" s="119"/>
      <c r="P668" s="119"/>
      <c r="Q668" s="119"/>
      <c r="R668" s="255" t="s">
        <v>518</v>
      </c>
      <c r="S668" s="255">
        <v>12</v>
      </c>
      <c r="T668" s="540">
        <v>7</v>
      </c>
      <c r="U668" s="765" t="s">
        <v>1763</v>
      </c>
    </row>
    <row r="669" spans="1:21" ht="409.5" customHeight="1">
      <c r="A669" s="905"/>
      <c r="B669" s="255">
        <v>2</v>
      </c>
      <c r="C669" s="254" t="s">
        <v>159</v>
      </c>
      <c r="D669" s="255">
        <v>2020</v>
      </c>
      <c r="E669" s="255" t="s">
        <v>345</v>
      </c>
      <c r="F669" s="731">
        <f t="shared" si="87"/>
        <v>0</v>
      </c>
      <c r="G669" s="731">
        <f t="shared" si="88"/>
        <v>0</v>
      </c>
      <c r="H669" s="637"/>
      <c r="I669" s="637"/>
      <c r="J669" s="637"/>
      <c r="K669" s="637"/>
      <c r="L669" s="637"/>
      <c r="M669" s="637"/>
      <c r="N669" s="637"/>
      <c r="O669" s="119"/>
      <c r="P669" s="119"/>
      <c r="Q669" s="119"/>
      <c r="R669" s="255" t="s">
        <v>516</v>
      </c>
      <c r="S669" s="255">
        <v>10</v>
      </c>
      <c r="T669" s="540">
        <v>7</v>
      </c>
      <c r="U669" s="778" t="s">
        <v>1622</v>
      </c>
    </row>
    <row r="670" spans="1:21" ht="224.25" customHeight="1">
      <c r="A670" s="905"/>
      <c r="B670" s="255">
        <v>3</v>
      </c>
      <c r="C670" s="254" t="s">
        <v>160</v>
      </c>
      <c r="D670" s="255">
        <v>2020</v>
      </c>
      <c r="E670" s="255" t="s">
        <v>345</v>
      </c>
      <c r="F670" s="731">
        <f t="shared" si="87"/>
        <v>0</v>
      </c>
      <c r="G670" s="731">
        <f t="shared" si="88"/>
        <v>0</v>
      </c>
      <c r="H670" s="637"/>
      <c r="I670" s="637"/>
      <c r="J670" s="637"/>
      <c r="K670" s="637"/>
      <c r="L670" s="637"/>
      <c r="M670" s="637"/>
      <c r="N670" s="637"/>
      <c r="O670" s="119"/>
      <c r="P670" s="119"/>
      <c r="Q670" s="119"/>
      <c r="R670" s="255" t="s">
        <v>517</v>
      </c>
      <c r="S670" s="255">
        <v>7</v>
      </c>
      <c r="T670" s="540">
        <v>5</v>
      </c>
      <c r="U670" s="755" t="s">
        <v>1764</v>
      </c>
    </row>
    <row r="671" spans="1:21" ht="305.25" customHeight="1">
      <c r="A671" s="905"/>
      <c r="B671" s="255">
        <v>4</v>
      </c>
      <c r="C671" s="28" t="s">
        <v>192</v>
      </c>
      <c r="D671" s="255">
        <v>2020</v>
      </c>
      <c r="E671" s="258" t="s">
        <v>958</v>
      </c>
      <c r="F671" s="731">
        <f t="shared" si="87"/>
        <v>10</v>
      </c>
      <c r="G671" s="731">
        <f t="shared" si="88"/>
        <v>0</v>
      </c>
      <c r="H671" s="731"/>
      <c r="I671" s="731"/>
      <c r="J671" s="731"/>
      <c r="K671" s="731"/>
      <c r="L671" s="731">
        <v>10</v>
      </c>
      <c r="M671" s="731">
        <v>0</v>
      </c>
      <c r="N671" s="220"/>
      <c r="O671" s="539"/>
      <c r="P671" s="252"/>
      <c r="Q671" s="539"/>
      <c r="R671" s="255" t="s">
        <v>109</v>
      </c>
      <c r="S671" s="255">
        <v>3</v>
      </c>
      <c r="T671" s="540">
        <v>3</v>
      </c>
      <c r="U671" s="755" t="s">
        <v>1623</v>
      </c>
    </row>
    <row r="672" spans="1:21" ht="81.75" customHeight="1">
      <c r="A672" s="905"/>
      <c r="B672" s="504">
        <v>5</v>
      </c>
      <c r="C672" s="505" t="s">
        <v>1247</v>
      </c>
      <c r="D672" s="506">
        <v>2020</v>
      </c>
      <c r="E672" s="359" t="s">
        <v>161</v>
      </c>
      <c r="F672" s="507">
        <f>H672+J672+L672+N672+P672</f>
        <v>1255</v>
      </c>
      <c r="G672" s="731">
        <f t="shared" si="88"/>
        <v>1254.998</v>
      </c>
      <c r="H672" s="739"/>
      <c r="I672" s="739"/>
      <c r="J672" s="739"/>
      <c r="K672" s="739"/>
      <c r="L672" s="739">
        <f>SUM(L674:L678)</f>
        <v>1255</v>
      </c>
      <c r="M672" s="739">
        <f>M675+M676+M677+M678+M674</f>
        <v>1254.998</v>
      </c>
      <c r="N672" s="690"/>
      <c r="O672" s="503"/>
      <c r="P672" s="503"/>
      <c r="Q672" s="503"/>
      <c r="R672" s="504" t="s">
        <v>861</v>
      </c>
      <c r="S672" s="506">
        <v>5</v>
      </c>
      <c r="T672" s="575">
        <v>5</v>
      </c>
      <c r="U672" s="755"/>
    </row>
    <row r="673" spans="1:24" ht="17.25" customHeight="1">
      <c r="A673" s="906"/>
      <c r="B673" s="155"/>
      <c r="C673" s="156" t="s">
        <v>1237</v>
      </c>
      <c r="D673" s="155"/>
      <c r="E673" s="155"/>
      <c r="F673" s="731"/>
      <c r="G673" s="731"/>
      <c r="H673" s="724"/>
      <c r="I673" s="724"/>
      <c r="J673" s="724"/>
      <c r="K673" s="724"/>
      <c r="L673" s="724"/>
      <c r="M673" s="724"/>
      <c r="N673" s="511"/>
      <c r="O673" s="511"/>
      <c r="P673" s="511"/>
      <c r="Q673" s="511"/>
      <c r="R673" s="155"/>
      <c r="S673" s="155"/>
      <c r="T673" s="19"/>
      <c r="U673" s="755"/>
    </row>
    <row r="674" spans="1:24" ht="131.25" customHeight="1">
      <c r="A674" s="906"/>
      <c r="B674" s="114" t="s">
        <v>1238</v>
      </c>
      <c r="C674" s="211" t="s">
        <v>1266</v>
      </c>
      <c r="D674" s="114">
        <v>2020</v>
      </c>
      <c r="E674" s="501" t="s">
        <v>1077</v>
      </c>
      <c r="F674" s="507">
        <f t="shared" ref="F674:F678" si="89">H674+J674+L674+N674+P674</f>
        <v>295</v>
      </c>
      <c r="G674" s="731">
        <f t="shared" si="88"/>
        <v>295</v>
      </c>
      <c r="H674" s="724"/>
      <c r="I674" s="724"/>
      <c r="J674" s="724"/>
      <c r="K674" s="724"/>
      <c r="L674" s="731">
        <v>295</v>
      </c>
      <c r="M674" s="731">
        <v>295</v>
      </c>
      <c r="N674" s="511"/>
      <c r="O674" s="511"/>
      <c r="P674" s="511"/>
      <c r="Q674" s="511"/>
      <c r="R674" s="155" t="s">
        <v>861</v>
      </c>
      <c r="S674" s="155">
        <v>1</v>
      </c>
      <c r="T674" s="575">
        <v>1</v>
      </c>
      <c r="U674" s="761" t="s">
        <v>1768</v>
      </c>
      <c r="V674" s="786"/>
      <c r="W674" s="94"/>
    </row>
    <row r="675" spans="1:24" ht="243.75" customHeight="1">
      <c r="A675" s="906"/>
      <c r="B675" s="114" t="s">
        <v>1239</v>
      </c>
      <c r="C675" s="208" t="s">
        <v>1240</v>
      </c>
      <c r="D675" s="114">
        <v>2020</v>
      </c>
      <c r="E675" s="501" t="s">
        <v>1077</v>
      </c>
      <c r="F675" s="507">
        <f t="shared" si="89"/>
        <v>330</v>
      </c>
      <c r="G675" s="731">
        <f t="shared" si="88"/>
        <v>330</v>
      </c>
      <c r="H675" s="724"/>
      <c r="I675" s="724"/>
      <c r="J675" s="724"/>
      <c r="K675" s="724"/>
      <c r="L675" s="731">
        <v>330</v>
      </c>
      <c r="M675" s="731">
        <v>330</v>
      </c>
      <c r="N675" s="511"/>
      <c r="O675" s="511"/>
      <c r="P675" s="511"/>
      <c r="Q675" s="511"/>
      <c r="R675" s="155" t="s">
        <v>861</v>
      </c>
      <c r="S675" s="155">
        <v>1</v>
      </c>
      <c r="T675" s="575">
        <v>1</v>
      </c>
      <c r="U675" s="755" t="s">
        <v>1769</v>
      </c>
      <c r="V675" s="786"/>
      <c r="W675" s="94"/>
    </row>
    <row r="676" spans="1:24" ht="141" customHeight="1">
      <c r="A676" s="906"/>
      <c r="B676" s="114" t="s">
        <v>1241</v>
      </c>
      <c r="C676" s="532" t="s">
        <v>1242</v>
      </c>
      <c r="D676" s="114">
        <v>2020</v>
      </c>
      <c r="E676" s="501" t="s">
        <v>1077</v>
      </c>
      <c r="F676" s="507">
        <f t="shared" si="89"/>
        <v>330</v>
      </c>
      <c r="G676" s="731">
        <f t="shared" si="88"/>
        <v>330</v>
      </c>
      <c r="H676" s="724"/>
      <c r="I676" s="724"/>
      <c r="J676" s="724"/>
      <c r="K676" s="724"/>
      <c r="L676" s="731">
        <v>330</v>
      </c>
      <c r="M676" s="731">
        <v>330</v>
      </c>
      <c r="N676" s="511"/>
      <c r="O676" s="511"/>
      <c r="P676" s="511"/>
      <c r="Q676" s="511"/>
      <c r="R676" s="155" t="s">
        <v>861</v>
      </c>
      <c r="S676" s="155">
        <v>1</v>
      </c>
      <c r="T676" s="575">
        <v>1</v>
      </c>
      <c r="U676" s="755" t="s">
        <v>1765</v>
      </c>
      <c r="V676" s="786"/>
      <c r="W676" s="787"/>
      <c r="X676" s="788"/>
    </row>
    <row r="677" spans="1:24" ht="117.75" customHeight="1">
      <c r="A677" s="906"/>
      <c r="B677" s="114" t="s">
        <v>1243</v>
      </c>
      <c r="C677" s="208" t="s">
        <v>1244</v>
      </c>
      <c r="D677" s="114">
        <v>2020</v>
      </c>
      <c r="E677" s="501" t="s">
        <v>1077</v>
      </c>
      <c r="F677" s="507">
        <f t="shared" si="89"/>
        <v>150</v>
      </c>
      <c r="G677" s="731">
        <f t="shared" si="88"/>
        <v>150</v>
      </c>
      <c r="H677" s="724"/>
      <c r="I677" s="724"/>
      <c r="J677" s="724"/>
      <c r="K677" s="724"/>
      <c r="L677" s="731">
        <v>150</v>
      </c>
      <c r="M677" s="731">
        <v>150</v>
      </c>
      <c r="N677" s="511"/>
      <c r="O677" s="511"/>
      <c r="P677" s="511"/>
      <c r="Q677" s="511"/>
      <c r="R677" s="155" t="s">
        <v>861</v>
      </c>
      <c r="S677" s="155">
        <v>1</v>
      </c>
      <c r="T677" s="575">
        <v>1</v>
      </c>
      <c r="U677" s="755" t="s">
        <v>1766</v>
      </c>
      <c r="V677" s="786"/>
      <c r="W677" s="789"/>
      <c r="X677" s="790"/>
    </row>
    <row r="678" spans="1:24" ht="115.5" customHeight="1">
      <c r="A678" s="906"/>
      <c r="B678" s="114" t="s">
        <v>1245</v>
      </c>
      <c r="C678" s="532" t="s">
        <v>1246</v>
      </c>
      <c r="D678" s="114">
        <v>2020</v>
      </c>
      <c r="E678" s="501" t="s">
        <v>1077</v>
      </c>
      <c r="F678" s="731">
        <f t="shared" si="89"/>
        <v>150</v>
      </c>
      <c r="G678" s="731">
        <f t="shared" si="88"/>
        <v>149.99799999999999</v>
      </c>
      <c r="H678" s="724"/>
      <c r="I678" s="724"/>
      <c r="J678" s="724"/>
      <c r="K678" s="724"/>
      <c r="L678" s="731">
        <v>150</v>
      </c>
      <c r="M678" s="731">
        <v>149.99799999999999</v>
      </c>
      <c r="N678" s="511"/>
      <c r="O678" s="511"/>
      <c r="P678" s="511"/>
      <c r="Q678" s="511"/>
      <c r="R678" s="155" t="s">
        <v>861</v>
      </c>
      <c r="S678" s="155">
        <v>1</v>
      </c>
      <c r="T678" s="575">
        <v>1</v>
      </c>
      <c r="U678" s="755" t="s">
        <v>1767</v>
      </c>
      <c r="V678" s="786"/>
      <c r="W678" s="789"/>
      <c r="X678" s="790"/>
    </row>
    <row r="679" spans="1:24" ht="129" customHeight="1">
      <c r="A679" s="907"/>
      <c r="B679" s="502">
        <v>6</v>
      </c>
      <c r="C679" s="500" t="s">
        <v>816</v>
      </c>
      <c r="D679" s="504">
        <v>2020</v>
      </c>
      <c r="E679" s="508" t="s">
        <v>345</v>
      </c>
      <c r="F679" s="509">
        <f>H679+J679+L679+N679+P679</f>
        <v>0</v>
      </c>
      <c r="G679" s="731">
        <f t="shared" si="88"/>
        <v>0</v>
      </c>
      <c r="H679" s="597"/>
      <c r="I679" s="640"/>
      <c r="J679" s="640"/>
      <c r="K679" s="640"/>
      <c r="L679" s="640"/>
      <c r="M679" s="640"/>
      <c r="N679" s="510"/>
      <c r="O679" s="510"/>
      <c r="P679" s="510"/>
      <c r="Q679" s="510"/>
      <c r="R679" s="508" t="s">
        <v>600</v>
      </c>
      <c r="S679" s="360">
        <v>1</v>
      </c>
      <c r="T679" s="575">
        <v>0</v>
      </c>
      <c r="U679" s="766" t="s">
        <v>1489</v>
      </c>
      <c r="V679" s="786"/>
      <c r="W679" s="789"/>
      <c r="X679" s="790"/>
    </row>
    <row r="680" spans="1:24" ht="18" customHeight="1">
      <c r="A680" s="50"/>
      <c r="B680" s="51"/>
      <c r="C680" s="121" t="s">
        <v>152</v>
      </c>
      <c r="D680" s="50"/>
      <c r="E680" s="50"/>
      <c r="F680" s="241">
        <f>H680+J680+L680+N680+P680</f>
        <v>1465</v>
      </c>
      <c r="G680" s="241">
        <f>I680+K680+M680+O680+Q680</f>
        <v>1254.998</v>
      </c>
      <c r="H680" s="241">
        <f>SUM(H665:H679)</f>
        <v>0</v>
      </c>
      <c r="I680" s="241">
        <f t="shared" ref="I680:Q680" si="90">SUM(I665:I679)</f>
        <v>0</v>
      </c>
      <c r="J680" s="241">
        <f t="shared" si="90"/>
        <v>0</v>
      </c>
      <c r="K680" s="241">
        <f t="shared" si="90"/>
        <v>0</v>
      </c>
      <c r="L680" s="241">
        <f>SUM(L665:L679)-L674-L675-L676-L677-L678</f>
        <v>1465</v>
      </c>
      <c r="M680" s="241">
        <f>SUM(M665:M679)-M675-M676-M677-M678-M674</f>
        <v>1254.998</v>
      </c>
      <c r="N680" s="241">
        <f t="shared" si="90"/>
        <v>0</v>
      </c>
      <c r="O680" s="241">
        <f t="shared" si="90"/>
        <v>0</v>
      </c>
      <c r="P680" s="241">
        <f t="shared" si="90"/>
        <v>0</v>
      </c>
      <c r="Q680" s="241">
        <f t="shared" si="90"/>
        <v>0</v>
      </c>
      <c r="R680" s="50"/>
      <c r="S680" s="50"/>
      <c r="T680" s="19"/>
      <c r="U680" s="755"/>
      <c r="W680" s="789"/>
      <c r="X680" s="790"/>
    </row>
    <row r="681" spans="1:24" ht="16.5">
      <c r="A681" s="19"/>
      <c r="B681" s="253"/>
      <c r="C681" s="16" t="s">
        <v>5</v>
      </c>
      <c r="D681" s="15"/>
      <c r="E681" s="15"/>
      <c r="F681" s="410">
        <f>H681+J681+L681+N681+P681</f>
        <v>1165055.1179999998</v>
      </c>
      <c r="G681" s="410">
        <f>I681+K681+M681+O681+Q681</f>
        <v>587078.74860000005</v>
      </c>
      <c r="H681" s="410">
        <f t="shared" ref="H681:Q681" si="91">H35+H27+H43+H60+H174+H181+H193+H210+H216+H243+H249+H255+H349+H360+H369+H433+H529+H569+H606+H624+H648+H663+H680</f>
        <v>502154.65600000002</v>
      </c>
      <c r="I681" s="410">
        <f t="shared" si="91"/>
        <v>328412.56500000006</v>
      </c>
      <c r="J681" s="410">
        <f t="shared" si="91"/>
        <v>23734.456999999999</v>
      </c>
      <c r="K681" s="410">
        <f t="shared" si="91"/>
        <v>16772.5995</v>
      </c>
      <c r="L681" s="410">
        <f t="shared" si="91"/>
        <v>442630.01199999999</v>
      </c>
      <c r="M681" s="410">
        <f t="shared" si="91"/>
        <v>208722.08009999999</v>
      </c>
      <c r="N681" s="410">
        <f t="shared" si="91"/>
        <v>103005.90000000001</v>
      </c>
      <c r="O681" s="410">
        <f t="shared" si="91"/>
        <v>25001.199999999997</v>
      </c>
      <c r="P681" s="410">
        <f t="shared" si="91"/>
        <v>93530.092999999993</v>
      </c>
      <c r="Q681" s="410">
        <f t="shared" si="91"/>
        <v>8170.3040000000001</v>
      </c>
      <c r="R681" s="16"/>
      <c r="S681" s="253"/>
      <c r="T681" s="19"/>
      <c r="U681" s="755"/>
      <c r="W681" s="789"/>
      <c r="X681" s="788"/>
    </row>
    <row r="682" spans="1:24" ht="15.75">
      <c r="A682" s="150"/>
      <c r="B682" s="23"/>
      <c r="C682" s="150"/>
      <c r="D682" s="23"/>
      <c r="E682" s="23"/>
      <c r="F682" s="151"/>
      <c r="G682" s="151"/>
      <c r="H682" s="151"/>
      <c r="I682" s="151"/>
      <c r="J682" s="151"/>
      <c r="K682" s="151"/>
      <c r="L682" s="151"/>
      <c r="M682" s="151"/>
      <c r="N682" s="151"/>
      <c r="O682" s="151"/>
      <c r="P682" s="151"/>
      <c r="Q682" s="151"/>
      <c r="R682" s="150"/>
      <c r="S682" s="23"/>
      <c r="T682" s="152"/>
    </row>
    <row r="683" spans="1:24" ht="15.75">
      <c r="A683" s="150"/>
      <c r="B683" s="23"/>
      <c r="C683" s="150"/>
      <c r="D683" s="23"/>
      <c r="E683" s="23"/>
      <c r="F683" s="564"/>
      <c r="G683" s="564"/>
      <c r="H683" s="564"/>
      <c r="I683" s="564"/>
      <c r="J683" s="564"/>
      <c r="K683" s="564"/>
      <c r="L683" s="564"/>
      <c r="M683" s="564"/>
      <c r="N683" s="564"/>
      <c r="O683" s="564"/>
      <c r="P683" s="564"/>
      <c r="Q683" s="564"/>
      <c r="R683" s="150"/>
      <c r="S683" s="23"/>
      <c r="T683" s="152"/>
    </row>
    <row r="684" spans="1:24" ht="15.75">
      <c r="A684" s="150"/>
      <c r="B684" s="23"/>
      <c r="C684" s="150"/>
      <c r="D684" s="23"/>
      <c r="E684" s="23"/>
      <c r="F684" s="411"/>
      <c r="G684" s="411"/>
      <c r="H684" s="411"/>
      <c r="I684" s="411"/>
      <c r="J684" s="411"/>
      <c r="K684" s="411"/>
      <c r="L684" s="411"/>
      <c r="M684" s="411"/>
      <c r="N684" s="411"/>
      <c r="O684" s="411"/>
      <c r="P684" s="411"/>
      <c r="Q684" s="411"/>
      <c r="R684" s="150"/>
      <c r="S684" s="23"/>
      <c r="T684" s="152"/>
    </row>
    <row r="685" spans="1:24" ht="15.75">
      <c r="A685" s="150"/>
      <c r="B685" s="23"/>
      <c r="C685" s="150"/>
      <c r="D685" s="23"/>
      <c r="E685" s="23"/>
      <c r="F685" s="411"/>
      <c r="G685" s="411"/>
      <c r="H685" s="746"/>
      <c r="I685" s="746"/>
      <c r="J685" s="746"/>
      <c r="K685" s="411"/>
      <c r="L685" s="411"/>
      <c r="M685" s="411"/>
      <c r="N685" s="411"/>
      <c r="O685" s="411"/>
      <c r="P685" s="411"/>
      <c r="Q685" s="411"/>
      <c r="R685" s="150"/>
      <c r="S685" s="23"/>
      <c r="T685" s="152"/>
    </row>
    <row r="686" spans="1:24" ht="15.75">
      <c r="A686" s="150"/>
      <c r="B686" s="23"/>
      <c r="C686" s="150"/>
      <c r="D686" s="23"/>
      <c r="E686" s="23"/>
      <c r="F686" s="411"/>
      <c r="G686" s="411"/>
      <c r="H686" s="411"/>
      <c r="I686" s="411"/>
      <c r="J686" s="411"/>
      <c r="K686" s="411"/>
      <c r="L686" s="411"/>
      <c r="M686" s="411"/>
      <c r="N686" s="411"/>
      <c r="O686" s="411"/>
      <c r="P686" s="411"/>
      <c r="Q686" s="411"/>
      <c r="R686" s="150"/>
      <c r="S686" s="23"/>
      <c r="T686" s="152"/>
    </row>
    <row r="687" spans="1:24" ht="15.75">
      <c r="A687" s="150"/>
      <c r="B687" s="23"/>
      <c r="C687" s="150"/>
      <c r="D687" s="23"/>
      <c r="E687" s="23"/>
      <c r="F687" s="153"/>
      <c r="G687" s="153"/>
      <c r="H687" s="153"/>
      <c r="I687" s="153"/>
      <c r="J687" s="153"/>
      <c r="K687" s="153"/>
      <c r="L687" s="153"/>
      <c r="M687" s="153"/>
      <c r="N687" s="153"/>
      <c r="O687" s="153"/>
      <c r="P687" s="153"/>
      <c r="Q687" s="153"/>
      <c r="R687" s="150"/>
      <c r="S687" s="23"/>
      <c r="T687" s="152"/>
    </row>
    <row r="688" spans="1:24" ht="15.75">
      <c r="A688" s="150"/>
      <c r="B688" s="23"/>
      <c r="C688" s="150"/>
      <c r="D688" s="23"/>
      <c r="E688" s="23"/>
      <c r="F688" s="529"/>
      <c r="G688" s="529"/>
      <c r="H688" s="529"/>
      <c r="I688" s="529"/>
      <c r="J688" s="529"/>
      <c r="K688" s="529"/>
      <c r="L688" s="529"/>
      <c r="M688" s="529"/>
      <c r="N688" s="529"/>
      <c r="O688" s="529"/>
      <c r="P688" s="529"/>
      <c r="Q688" s="529"/>
      <c r="R688" s="530"/>
      <c r="S688" s="23"/>
      <c r="T688" s="152"/>
    </row>
    <row r="689" spans="1:20">
      <c r="A689" s="152"/>
      <c r="C689" s="152"/>
      <c r="D689" s="6"/>
      <c r="E689" s="6"/>
      <c r="F689" s="154"/>
      <c r="G689" s="154"/>
      <c r="H689" s="154"/>
      <c r="I689" s="154"/>
      <c r="J689" s="154"/>
      <c r="K689" s="154"/>
      <c r="L689" s="154"/>
      <c r="M689" s="154"/>
      <c r="N689" s="154"/>
      <c r="O689" s="154"/>
      <c r="P689" s="154"/>
      <c r="Q689" s="154"/>
      <c r="R689" s="152"/>
      <c r="S689" s="6"/>
      <c r="T689" s="152"/>
    </row>
    <row r="690" spans="1:20">
      <c r="A690" s="152"/>
      <c r="C690" s="152"/>
      <c r="D690" s="6"/>
      <c r="E690" s="6"/>
      <c r="F690" s="154"/>
      <c r="G690" s="154"/>
      <c r="H690" s="154"/>
      <c r="I690" s="154"/>
      <c r="J690" s="154"/>
      <c r="K690" s="154"/>
      <c r="L690" s="154"/>
      <c r="M690" s="154"/>
      <c r="N690" s="154"/>
      <c r="O690" s="154"/>
      <c r="P690" s="154"/>
      <c r="Q690" s="154"/>
      <c r="R690" s="152"/>
      <c r="S690" s="6"/>
      <c r="T690" s="152"/>
    </row>
    <row r="691" spans="1:20">
      <c r="A691" s="152"/>
      <c r="C691" s="152"/>
      <c r="D691" s="6"/>
      <c r="E691" s="6"/>
      <c r="F691" s="564"/>
      <c r="G691" s="564"/>
      <c r="H691" s="564"/>
      <c r="I691" s="564"/>
      <c r="J691" s="564"/>
      <c r="K691" s="564"/>
      <c r="L691" s="154"/>
      <c r="M691" s="154"/>
      <c r="N691" s="154"/>
      <c r="O691" s="154"/>
      <c r="P691" s="154"/>
      <c r="Q691" s="154"/>
      <c r="R691" s="152"/>
      <c r="S691" s="6"/>
      <c r="T691" s="152"/>
    </row>
    <row r="692" spans="1:20">
      <c r="A692" s="152"/>
      <c r="C692" s="152"/>
      <c r="D692" s="6"/>
      <c r="E692" s="6"/>
      <c r="F692" s="154"/>
      <c r="G692" s="154"/>
      <c r="H692" s="154"/>
      <c r="I692" s="154"/>
      <c r="J692" s="154"/>
      <c r="K692" s="154"/>
      <c r="L692" s="154"/>
      <c r="M692" s="154"/>
      <c r="N692" s="154"/>
      <c r="O692" s="154"/>
      <c r="P692" s="154"/>
      <c r="Q692" s="154"/>
      <c r="R692" s="152"/>
      <c r="S692" s="6"/>
      <c r="T692" s="152"/>
    </row>
    <row r="693" spans="1:20">
      <c r="A693" s="152"/>
      <c r="C693" s="152"/>
      <c r="D693" s="6"/>
      <c r="E693" s="6"/>
      <c r="F693" s="154"/>
      <c r="G693" s="154"/>
      <c r="H693" s="154"/>
      <c r="I693" s="154"/>
      <c r="J693" s="154"/>
      <c r="K693" s="154"/>
      <c r="L693" s="154"/>
      <c r="M693" s="154"/>
      <c r="N693" s="154"/>
      <c r="O693" s="154"/>
      <c r="P693" s="154"/>
      <c r="Q693" s="154"/>
      <c r="R693" s="152"/>
      <c r="S693" s="6"/>
      <c r="T693" s="152"/>
    </row>
    <row r="694" spans="1:20">
      <c r="A694" s="152"/>
      <c r="C694" s="152"/>
      <c r="D694" s="6"/>
      <c r="E694" s="6"/>
      <c r="F694" s="154"/>
      <c r="G694" s="154"/>
      <c r="H694" s="154"/>
      <c r="I694" s="154"/>
      <c r="J694" s="154"/>
      <c r="K694" s="154"/>
      <c r="L694" s="154"/>
      <c r="M694" s="154"/>
      <c r="N694" s="154"/>
      <c r="O694" s="154"/>
      <c r="P694" s="154"/>
      <c r="Q694" s="154"/>
      <c r="R694" s="152"/>
      <c r="S694" s="6"/>
      <c r="T694" s="152"/>
    </row>
    <row r="695" spans="1:20">
      <c r="A695" s="152"/>
      <c r="C695" s="152"/>
      <c r="D695" s="6"/>
      <c r="E695" s="6"/>
      <c r="F695" s="154"/>
      <c r="G695" s="154"/>
      <c r="H695" s="154"/>
      <c r="I695" s="154"/>
      <c r="J695" s="154"/>
      <c r="K695" s="154"/>
      <c r="L695" s="154"/>
      <c r="M695" s="154"/>
      <c r="N695" s="154"/>
      <c r="O695" s="154"/>
      <c r="P695" s="154"/>
      <c r="Q695" s="154"/>
      <c r="R695" s="152"/>
      <c r="S695" s="6"/>
      <c r="T695" s="152"/>
    </row>
    <row r="696" spans="1:20">
      <c r="A696" s="152"/>
      <c r="C696" s="152"/>
      <c r="D696" s="6"/>
      <c r="E696" s="6"/>
      <c r="F696" s="154"/>
      <c r="G696" s="154"/>
      <c r="H696" s="154"/>
      <c r="I696" s="154"/>
      <c r="J696" s="154"/>
      <c r="K696" s="154"/>
      <c r="L696" s="154"/>
      <c r="M696" s="154"/>
      <c r="N696" s="154"/>
      <c r="O696" s="154"/>
      <c r="P696" s="154"/>
      <c r="Q696" s="154"/>
      <c r="R696" s="152"/>
      <c r="S696" s="6"/>
      <c r="T696" s="152"/>
    </row>
    <row r="697" spans="1:20">
      <c r="A697" s="152"/>
      <c r="C697" s="152"/>
      <c r="D697" s="6"/>
      <c r="E697" s="6"/>
      <c r="F697" s="154"/>
      <c r="G697" s="154"/>
      <c r="H697" s="154"/>
      <c r="I697" s="154"/>
      <c r="J697" s="154"/>
      <c r="K697" s="154"/>
      <c r="L697" s="154"/>
      <c r="M697" s="154"/>
      <c r="N697" s="154"/>
      <c r="O697" s="154"/>
      <c r="P697" s="154"/>
      <c r="Q697" s="154"/>
      <c r="R697" s="152"/>
      <c r="S697" s="6"/>
      <c r="T697" s="152"/>
    </row>
    <row r="698" spans="1:20">
      <c r="A698" s="152"/>
      <c r="C698" s="152"/>
      <c r="D698" s="6"/>
      <c r="E698" s="6"/>
      <c r="F698" s="154"/>
      <c r="G698" s="154"/>
      <c r="H698" s="154"/>
      <c r="I698" s="154"/>
      <c r="J698" s="154"/>
      <c r="K698" s="154"/>
      <c r="L698" s="154"/>
      <c r="M698" s="154"/>
      <c r="N698" s="154"/>
      <c r="O698" s="154"/>
      <c r="P698" s="154"/>
      <c r="Q698" s="154"/>
      <c r="R698" s="152"/>
      <c r="S698" s="6"/>
      <c r="T698" s="152"/>
    </row>
    <row r="699" spans="1:20">
      <c r="A699" s="152"/>
      <c r="C699" s="152"/>
      <c r="D699" s="6"/>
      <c r="E699" s="6"/>
      <c r="F699" s="154"/>
      <c r="G699" s="154"/>
      <c r="H699" s="154"/>
      <c r="I699" s="154"/>
      <c r="J699" s="154"/>
      <c r="K699" s="154"/>
      <c r="L699" s="154"/>
      <c r="M699" s="154"/>
      <c r="N699" s="154"/>
      <c r="O699" s="154"/>
      <c r="P699" s="154"/>
      <c r="Q699" s="154"/>
      <c r="R699" s="152"/>
      <c r="S699" s="6"/>
      <c r="T699" s="152"/>
    </row>
    <row r="700" spans="1:20">
      <c r="A700" s="152"/>
      <c r="C700" s="152"/>
      <c r="D700" s="6"/>
      <c r="E700" s="6"/>
      <c r="F700" s="154"/>
      <c r="G700" s="154"/>
      <c r="H700" s="154"/>
      <c r="I700" s="154"/>
      <c r="J700" s="154"/>
      <c r="K700" s="154"/>
      <c r="L700" s="154"/>
      <c r="M700" s="154"/>
      <c r="N700" s="154"/>
      <c r="O700" s="154"/>
      <c r="P700" s="154"/>
      <c r="Q700" s="154"/>
      <c r="R700" s="152"/>
      <c r="S700" s="6"/>
      <c r="T700" s="152"/>
    </row>
    <row r="701" spans="1:20">
      <c r="A701" s="152"/>
      <c r="C701" s="152"/>
      <c r="D701" s="6"/>
      <c r="E701" s="6"/>
      <c r="F701" s="154"/>
      <c r="G701" s="154"/>
      <c r="H701" s="154"/>
      <c r="I701" s="154"/>
      <c r="J701" s="154"/>
      <c r="K701" s="154"/>
      <c r="L701" s="154"/>
      <c r="M701" s="154"/>
      <c r="N701" s="154"/>
      <c r="O701" s="154"/>
      <c r="P701" s="154"/>
      <c r="Q701" s="154"/>
      <c r="R701" s="152"/>
      <c r="S701" s="6"/>
      <c r="T701" s="152"/>
    </row>
    <row r="702" spans="1:20">
      <c r="A702" s="152"/>
      <c r="C702" s="152"/>
      <c r="D702" s="6"/>
      <c r="E702" s="6"/>
      <c r="F702" s="154"/>
      <c r="G702" s="154"/>
      <c r="H702" s="154"/>
      <c r="I702" s="154"/>
      <c r="J702" s="154"/>
      <c r="K702" s="154"/>
      <c r="L702" s="154"/>
      <c r="M702" s="154"/>
      <c r="N702" s="154"/>
      <c r="O702" s="154"/>
      <c r="P702" s="154"/>
      <c r="Q702" s="154"/>
      <c r="R702" s="152"/>
      <c r="S702" s="6"/>
      <c r="T702" s="152"/>
    </row>
    <row r="703" spans="1:20">
      <c r="A703" s="152"/>
      <c r="C703" s="152"/>
      <c r="D703" s="6"/>
      <c r="E703" s="6"/>
      <c r="F703" s="154"/>
      <c r="G703" s="154"/>
      <c r="H703" s="154"/>
      <c r="I703" s="154"/>
      <c r="J703" s="154"/>
      <c r="K703" s="154"/>
      <c r="L703" s="154"/>
      <c r="M703" s="154"/>
      <c r="N703" s="154"/>
      <c r="O703" s="154"/>
      <c r="P703" s="154"/>
      <c r="Q703" s="154"/>
      <c r="R703" s="152"/>
      <c r="S703" s="6"/>
    </row>
  </sheetData>
  <mergeCells count="143">
    <mergeCell ref="U4:U7"/>
    <mergeCell ref="A10:U10"/>
    <mergeCell ref="A11:U11"/>
    <mergeCell ref="U479:U480"/>
    <mergeCell ref="U482:U483"/>
    <mergeCell ref="T12:T26"/>
    <mergeCell ref="A206:A209"/>
    <mergeCell ref="A29:A32"/>
    <mergeCell ref="R12:R26"/>
    <mergeCell ref="S12:S26"/>
    <mergeCell ref="A45:A47"/>
    <mergeCell ref="E12:E17"/>
    <mergeCell ref="A190:A192"/>
    <mergeCell ref="A37:A38"/>
    <mergeCell ref="E20:E23"/>
    <mergeCell ref="A33:A34"/>
    <mergeCell ref="A183:A184"/>
    <mergeCell ref="A185:A186"/>
    <mergeCell ref="A187:A189"/>
    <mergeCell ref="A194:T194"/>
    <mergeCell ref="A13:A26"/>
    <mergeCell ref="R205:S205"/>
    <mergeCell ref="A62:A65"/>
    <mergeCell ref="A212:A215"/>
    <mergeCell ref="A668:A679"/>
    <mergeCell ref="R471:R472"/>
    <mergeCell ref="D486:D488"/>
    <mergeCell ref="D490:D492"/>
    <mergeCell ref="E490:E492"/>
    <mergeCell ref="A664:S664"/>
    <mergeCell ref="A666:A667"/>
    <mergeCell ref="F656:F659"/>
    <mergeCell ref="H656:H659"/>
    <mergeCell ref="J656:J659"/>
    <mergeCell ref="L656:L659"/>
    <mergeCell ref="N656:N659"/>
    <mergeCell ref="A656:A659"/>
    <mergeCell ref="B656:B659"/>
    <mergeCell ref="C656:C659"/>
    <mergeCell ref="D656:D659"/>
    <mergeCell ref="E656:E659"/>
    <mergeCell ref="A628:A647"/>
    <mergeCell ref="B479:B480"/>
    <mergeCell ref="A608:A619"/>
    <mergeCell ref="A627:S627"/>
    <mergeCell ref="A649:T649"/>
    <mergeCell ref="A626:T626"/>
    <mergeCell ref="A625:T625"/>
    <mergeCell ref="R651:R652"/>
    <mergeCell ref="S651:S652"/>
    <mergeCell ref="E651:E652"/>
    <mergeCell ref="A621:A623"/>
    <mergeCell ref="B486:B488"/>
    <mergeCell ref="A530:T530"/>
    <mergeCell ref="A607:T607"/>
    <mergeCell ref="A570:T570"/>
    <mergeCell ref="A501:A510"/>
    <mergeCell ref="R594:T594"/>
    <mergeCell ref="A531:A568"/>
    <mergeCell ref="A573:A574"/>
    <mergeCell ref="A571:A572"/>
    <mergeCell ref="E486:E488"/>
    <mergeCell ref="B498:B499"/>
    <mergeCell ref="A651:A652"/>
    <mergeCell ref="A2:S2"/>
    <mergeCell ref="A4:A7"/>
    <mergeCell ref="B4:B7"/>
    <mergeCell ref="C4:C7"/>
    <mergeCell ref="D4:D7"/>
    <mergeCell ref="E4:E7"/>
    <mergeCell ref="F5:G7"/>
    <mergeCell ref="H6:I7"/>
    <mergeCell ref="J7:K7"/>
    <mergeCell ref="L7:M7"/>
    <mergeCell ref="N6:O7"/>
    <mergeCell ref="J6:M6"/>
    <mergeCell ref="P6:Q7"/>
    <mergeCell ref="R6:R7"/>
    <mergeCell ref="R4:T5"/>
    <mergeCell ref="S6:T7"/>
    <mergeCell ref="F4:Q4"/>
    <mergeCell ref="H5:Q5"/>
    <mergeCell ref="A217:S217"/>
    <mergeCell ref="A220:A225"/>
    <mergeCell ref="A371:A429"/>
    <mergeCell ref="A326:A344"/>
    <mergeCell ref="A345:A348"/>
    <mergeCell ref="A351:A357"/>
    <mergeCell ref="A366:A368"/>
    <mergeCell ref="A258:A320"/>
    <mergeCell ref="A251:A254"/>
    <mergeCell ref="A361:T361"/>
    <mergeCell ref="A370:T370"/>
    <mergeCell ref="A245:A246"/>
    <mergeCell ref="A362:A365"/>
    <mergeCell ref="A28:T28"/>
    <mergeCell ref="A36:T36"/>
    <mergeCell ref="A44:T44"/>
    <mergeCell ref="A61:T61"/>
    <mergeCell ref="A175:T175"/>
    <mergeCell ref="A182:T182"/>
    <mergeCell ref="A250:T250"/>
    <mergeCell ref="D498:D499"/>
    <mergeCell ref="A575:A604"/>
    <mergeCell ref="B490:B492"/>
    <mergeCell ref="A256:T256"/>
    <mergeCell ref="A257:T257"/>
    <mergeCell ref="A350:T350"/>
    <mergeCell ref="A233:A236"/>
    <mergeCell ref="A239:A240"/>
    <mergeCell ref="A176:A177"/>
    <mergeCell ref="D471:D472"/>
    <mergeCell ref="A195:A205"/>
    <mergeCell ref="A211:S211"/>
    <mergeCell ref="E481:E483"/>
    <mergeCell ref="A57:A58"/>
    <mergeCell ref="D481:D483"/>
    <mergeCell ref="E498:E499"/>
    <mergeCell ref="A218:S218"/>
    <mergeCell ref="U12:U13"/>
    <mergeCell ref="R661:U661"/>
    <mergeCell ref="U471:U472"/>
    <mergeCell ref="A478:A483"/>
    <mergeCell ref="D479:D480"/>
    <mergeCell ref="E471:E472"/>
    <mergeCell ref="A226:A227"/>
    <mergeCell ref="B221:B224"/>
    <mergeCell ref="C221:C224"/>
    <mergeCell ref="D221:D224"/>
    <mergeCell ref="A456:A457"/>
    <mergeCell ref="A459:A461"/>
    <mergeCell ref="A469:A477"/>
    <mergeCell ref="B471:B472"/>
    <mergeCell ref="E479:E480"/>
    <mergeCell ref="A431:A432"/>
    <mergeCell ref="A323:A325"/>
    <mergeCell ref="A435:A437"/>
    <mergeCell ref="A441:A454"/>
    <mergeCell ref="A247:A248"/>
    <mergeCell ref="A244:S244"/>
    <mergeCell ref="A434:T434"/>
    <mergeCell ref="R242:S242"/>
    <mergeCell ref="P656:P659"/>
  </mergeCells>
  <conditionalFormatting sqref="R469 R467 R457 R436:R440 R447:R449 R445 R498 R500">
    <cfRule type="cellIs" dxfId="0" priority="5" stopIfTrue="1" operator="equal">
      <formula>0</formula>
    </cfRule>
  </conditionalFormatting>
  <printOptions horizontalCentered="1"/>
  <pageMargins left="0" right="0" top="1.1811023622047245" bottom="0" header="0" footer="0"/>
  <pageSetup paperSize="9" scale="49" firstPageNumber="25" orientation="landscape" r:id="rId1"/>
  <headerFooter differentFirst="1"/>
  <rowBreaks count="28" manualBreakCount="28">
    <brk id="20" max="20" man="1"/>
    <brk id="33" max="20" man="1"/>
    <brk id="39" max="20" man="1"/>
    <brk id="47" max="20" man="1"/>
    <brk id="49" max="20" man="1"/>
    <brk id="60" max="20" man="1"/>
    <brk id="143" max="20" man="1"/>
    <brk id="156" max="20" man="1"/>
    <brk id="193" max="20" man="1"/>
    <brk id="199" max="20" man="1"/>
    <brk id="205" max="20" man="1"/>
    <brk id="210" max="20" man="1"/>
    <brk id="243" max="20" man="1"/>
    <brk id="253" max="20" man="1"/>
    <brk id="286" max="20" man="1"/>
    <brk id="294" max="20" man="1"/>
    <brk id="349" max="20" man="1"/>
    <brk id="354" max="20" man="1"/>
    <brk id="359" max="20" man="1"/>
    <brk id="488" max="20" man="1"/>
    <brk id="508" max="20" man="1"/>
    <brk id="588" max="20" man="1"/>
    <brk id="601" max="20" man="1"/>
    <brk id="613" max="20" man="1"/>
    <brk id="619" max="20" man="1"/>
    <brk id="643" max="20" man="1"/>
    <brk id="649" max="20" man="1"/>
    <brk id="661"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заходи</vt:lpstr>
      <vt:lpstr>заходи!Заголовки_для_печати</vt:lpstr>
      <vt:lpstr>заходи!Область_печати</vt:lpstr>
    </vt:vector>
  </TitlesOfParts>
  <Company>diakov.net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Admin</cp:lastModifiedBy>
  <cp:lastPrinted>2021-02-24T06:33:16Z</cp:lastPrinted>
  <dcterms:created xsi:type="dcterms:W3CDTF">2017-11-29T10:31:00Z</dcterms:created>
  <dcterms:modified xsi:type="dcterms:W3CDTF">2021-03-02T08:26:10Z</dcterms:modified>
</cp:coreProperties>
</file>